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badgardani\صندوق های سرمایه گذاری\arman andish fund\پرتفوی ارمان اندیش\1402\New folder\"/>
    </mc:Choice>
  </mc:AlternateContent>
  <xr:revisionPtr revIDLastSave="0" documentId="13_ncr:1_{59D84C9D-BF7F-4A59-9561-CA40085E71DA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10" r:id="rId5"/>
    <sheet name="6" sheetId="11" r:id="rId6"/>
    <sheet name="7" sheetId="12" r:id="rId7"/>
    <sheet name="8" sheetId="8" r:id="rId8"/>
    <sheet name="9" sheetId="13" r:id="rId9"/>
    <sheet name="10" sheetId="14" r:id="rId10"/>
    <sheet name="11" sheetId="15" r:id="rId11"/>
    <sheet name="12" sheetId="16" r:id="rId12"/>
  </sheets>
  <definedNames>
    <definedName name="_xlnm.Print_Area" localSheetId="0">'0'!$A$1:$J$24</definedName>
    <definedName name="_xlnm.Print_Area" localSheetId="9">'10'!$A$1:$Q$14</definedName>
    <definedName name="_xlnm.Print_Area" localSheetId="11">'12'!$A$1:$E$12</definedName>
    <definedName name="_xlnm.Print_Area" localSheetId="2">'2'!$A$1:$AI$16</definedName>
    <definedName name="_xlnm.Print_Area" localSheetId="3">'3'!$A$1:$S$31</definedName>
    <definedName name="_xlnm.Print_Area" localSheetId="4">'4'!$A$1:$T$26</definedName>
    <definedName name="_xlnm.Print_Area" localSheetId="6">'7'!$A$1:$Q$31</definedName>
    <definedName name="_xlnm.Print_Area" localSheetId="7">'8'!$A$1:$I$21</definedName>
    <definedName name="_xlnm.Print_Area" localSheetId="8">'9'!$A$1:$U$28</definedName>
    <definedName name="_xlnm.Print_Titles" localSheetId="1">'1'!$1:$10</definedName>
    <definedName name="_xlnm.Print_Titles" localSheetId="9">'10'!$1:$8</definedName>
    <definedName name="_xlnm.Print_Titles" localSheetId="10">'11'!$1:$8</definedName>
    <definedName name="_xlnm.Print_Titles" localSheetId="3">'3'!$1:$7</definedName>
    <definedName name="_xlnm.Print_Titles" localSheetId="4">'4'!$1:$8</definedName>
    <definedName name="_xlnm.Print_Titles" localSheetId="5">'6'!$1:$7</definedName>
    <definedName name="_xlnm.Print_Titles" localSheetId="6">'7'!$1:$8</definedName>
    <definedName name="_xlnm.Print_Titles" localSheetId="8">'9'!$1:$8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13" l="1"/>
  <c r="S28" i="13"/>
  <c r="Q28" i="13"/>
  <c r="I12" i="8"/>
  <c r="G12" i="8"/>
  <c r="E12" i="8"/>
  <c r="G9" i="8" s="1"/>
  <c r="Q28" i="12"/>
  <c r="C28" i="12"/>
  <c r="E28" i="12"/>
  <c r="G28" i="12"/>
  <c r="I28" i="12"/>
  <c r="K28" i="12"/>
  <c r="M28" i="12"/>
  <c r="O28" i="12"/>
  <c r="Q29" i="11"/>
  <c r="I10" i="8"/>
  <c r="I9" i="8"/>
  <c r="I11" i="8"/>
  <c r="L11" i="15"/>
  <c r="L12" i="15"/>
  <c r="L13" i="15"/>
  <c r="L14" i="15"/>
  <c r="L15" i="15"/>
  <c r="L16" i="15"/>
  <c r="L17" i="15"/>
  <c r="L18" i="15"/>
  <c r="L19" i="15"/>
  <c r="L20" i="15"/>
  <c r="L21" i="15"/>
  <c r="L10" i="15"/>
  <c r="H11" i="15"/>
  <c r="H12" i="15"/>
  <c r="H13" i="15"/>
  <c r="H14" i="15"/>
  <c r="H15" i="15"/>
  <c r="H16" i="15"/>
  <c r="H17" i="15"/>
  <c r="H18" i="15"/>
  <c r="H19" i="15"/>
  <c r="H20" i="15"/>
  <c r="H21" i="15"/>
  <c r="H10" i="15"/>
  <c r="Q14" i="14"/>
  <c r="O14" i="14"/>
  <c r="M14" i="14"/>
  <c r="K14" i="14"/>
  <c r="I14" i="14"/>
  <c r="G14" i="14"/>
  <c r="E14" i="14"/>
  <c r="C14" i="14"/>
  <c r="O29" i="11"/>
  <c r="M29" i="11"/>
  <c r="K29" i="11"/>
  <c r="I29" i="11"/>
  <c r="G29" i="11"/>
  <c r="E29" i="11"/>
  <c r="C29" i="11"/>
  <c r="T26" i="10"/>
  <c r="R26" i="10"/>
  <c r="P26" i="10"/>
  <c r="N26" i="10"/>
  <c r="L26" i="10"/>
  <c r="J26" i="10"/>
  <c r="S31" i="6"/>
  <c r="Q31" i="6"/>
  <c r="O31" i="6"/>
  <c r="M31" i="6"/>
  <c r="K31" i="6"/>
  <c r="AI15" i="4"/>
  <c r="AG15" i="4"/>
  <c r="AE15" i="4"/>
  <c r="AC15" i="4"/>
  <c r="AA15" i="4"/>
  <c r="Y15" i="4"/>
  <c r="W15" i="4"/>
  <c r="U15" i="4"/>
  <c r="S15" i="4"/>
  <c r="Q15" i="4"/>
  <c r="O15" i="4"/>
  <c r="M15" i="4"/>
  <c r="Y28" i="2"/>
  <c r="W28" i="2"/>
  <c r="U28" i="2"/>
  <c r="S28" i="2"/>
  <c r="Q28" i="2"/>
  <c r="O28" i="2"/>
  <c r="M28" i="2"/>
  <c r="K28" i="2"/>
  <c r="I28" i="2"/>
  <c r="G28" i="2"/>
  <c r="E28" i="2"/>
  <c r="C28" i="2"/>
  <c r="F22" i="15"/>
  <c r="J22" i="15"/>
  <c r="E28" i="13"/>
  <c r="G28" i="13"/>
  <c r="I28" i="13"/>
  <c r="M28" i="13"/>
  <c r="O28" i="13"/>
  <c r="A3" i="4"/>
  <c r="A3" i="6" s="1"/>
  <c r="K28" i="13" l="1"/>
  <c r="L22" i="15"/>
  <c r="E12" i="16"/>
  <c r="C12" i="16"/>
  <c r="H22" i="15" l="1"/>
  <c r="G10" i="8" l="1"/>
  <c r="G11" i="8"/>
</calcChain>
</file>

<file path=xl/sharedStrings.xml><?xml version="1.0" encoding="utf-8"?>
<sst xmlns="http://schemas.openxmlformats.org/spreadsheetml/2006/main" count="550" uniqueCount="186">
  <si>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</si>
  <si>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</si>
  <si>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</si>
  <si>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</si>
  <si>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</si>
  <si>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</si>
  <si>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</si>
  <si>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</si>
  <si>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</si>
  <si>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</si>
  <si>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</si>
  <si>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</si>
  <si>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</si>
  <si>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</si>
  <si>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</si>
  <si>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</si>
  <si>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</si>
  <si>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</si>
  <si>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</si>
  <si>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</si>
  <si>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</si>
  <si>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</si>
  <si>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</si>
  <si>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</si>
  <si>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</si>
  <si>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</si>
  <si>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</si>
  <si>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</si>
  <si>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</si>
  <si>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</si>
  <si>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</si>
  <si>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‫صورت وضعیت درآمدها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</si>
  <si>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</si>
  <si>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</si>
  <si>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</si>
  <si>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</si>
  <si>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</si>
  <si>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</si>
  <si>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</si>
  <si>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‫سایر درآمدها</t>
  </si>
  <si>
    <t>‫درآمد سود سهام</t>
  </si>
  <si>
    <t>‫طی دوره</t>
  </si>
  <si>
    <t>‫هزینه تنزیل</t>
  </si>
  <si>
    <t>‫تاریخ دریافت سود</t>
  </si>
  <si>
    <t>‫درآمد سود</t>
  </si>
  <si>
    <t>‫خالص درآمد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</si>
  <si>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</si>
  <si>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</si>
  <si>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</si>
  <si>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</si>
  <si>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</si>
  <si>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</si>
  <si>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</si>
  <si>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</si>
  <si>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</si>
  <si>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</si>
  <si>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</si>
  <si>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</si>
  <si>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</si>
  <si>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</si>
  <si>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ریال</t>
  </si>
  <si>
    <t>درصد</t>
  </si>
  <si>
    <t>2-1</t>
  </si>
  <si>
    <t>2-2</t>
  </si>
  <si>
    <t>2-3</t>
  </si>
  <si>
    <t>‫صندوق سرمایه‌گذاری اختصاصی بازارگردانی آرمان اندیش</t>
  </si>
  <si>
    <t>صندوق سرمایه‌گذاری اختصاصی بازارگردانی آرمان اندیش</t>
  </si>
  <si>
    <t>سازه‌ پویش‌</t>
  </si>
  <si>
    <t>صندوق س. آرمان آتی کوثر-د</t>
  </si>
  <si>
    <t>صندوق س.آرمان سپهر آشنا-م</t>
  </si>
  <si>
    <t>صنایع‌ آذرآب‌</t>
  </si>
  <si>
    <t>صندوق اندیشه ورزان صباتامین -د</t>
  </si>
  <si>
    <t>قند تربت حیدریه</t>
  </si>
  <si>
    <t>صندوق س.راهبرد ممتازابن سینا-س</t>
  </si>
  <si>
    <t>صندوق س نوع دوم افق آتی-ثابت</t>
  </si>
  <si>
    <t>پرسپولیس</t>
  </si>
  <si>
    <t>س. صنایع‌شیمیایی‌ایران</t>
  </si>
  <si>
    <t>صکوک اجاره فارس037- 3ماهه18%</t>
  </si>
  <si>
    <t>بله</t>
  </si>
  <si>
    <t>1399/07/13</t>
  </si>
  <si>
    <t>1403/07/13</t>
  </si>
  <si>
    <t>0.54%</t>
  </si>
  <si>
    <t>1-2- سرمایه گذاری در اوراق بهادار با درآمد ثابت یا علی الحساب</t>
  </si>
  <si>
    <t>1-3- سرمایه گذاری در  سپرده بانکی</t>
  </si>
  <si>
    <t>سپرده کوتاه مدت</t>
  </si>
  <si>
    <t>حساب جاری</t>
  </si>
  <si>
    <t>1395/03/04</t>
  </si>
  <si>
    <t>0203361545000</t>
  </si>
  <si>
    <t>1398/03/01</t>
  </si>
  <si>
    <t>835-810-2165742-2</t>
  </si>
  <si>
    <t>1399/10/21</t>
  </si>
  <si>
    <t>1399/11/20</t>
  </si>
  <si>
    <t xml:space="preserve"> 349.8100.15446562.2</t>
  </si>
  <si>
    <t>1401/05/04</t>
  </si>
  <si>
    <t>349.8100.15446562.1</t>
  </si>
  <si>
    <t/>
  </si>
  <si>
    <t>1-4-‫سود اوراق بهادار با درآمد ثابت و سپرده بانکی</t>
  </si>
  <si>
    <t>صندوق س افرا نماد پایدار-ثابت</t>
  </si>
  <si>
    <t>0205369991000</t>
  </si>
  <si>
    <t>سایر درآمدها</t>
  </si>
  <si>
    <t>تعدیل کارمزد کارگزار</t>
  </si>
  <si>
    <t>صندوق س.اعتماد آفرین پارسیان-د</t>
  </si>
  <si>
    <t>بانک دی یوسف آباد</t>
  </si>
  <si>
    <t>بانک آینده ولیعصر ساعی</t>
  </si>
  <si>
    <t>بانک سامان پارک ساعی</t>
  </si>
  <si>
    <t>بانک پاسارگاد پارک ساعی</t>
  </si>
  <si>
    <t>بانک پاسارگاد میدان سلماس</t>
  </si>
  <si>
    <t xml:space="preserve">280.8100.15446562.1 </t>
  </si>
  <si>
    <t>1401/11/11</t>
  </si>
  <si>
    <t>280.8100.15446562.2</t>
  </si>
  <si>
    <t>280.8100.15446562.3</t>
  </si>
  <si>
    <t>280.8100.15446562.4</t>
  </si>
  <si>
    <t>280.8100.15446562.5</t>
  </si>
  <si>
    <t>280.8100.15446562.6</t>
  </si>
  <si>
    <t>-</t>
  </si>
  <si>
    <t>‫برای ماه منتهی به 1402/02/31</t>
  </si>
  <si>
    <t>تجلی توسعه معادن و فلزات</t>
  </si>
  <si>
    <t>پدیده شیمی قرن</t>
  </si>
  <si>
    <t>صندوق س با درآمد ثابت تصمیم</t>
  </si>
  <si>
    <t>0.00%</t>
  </si>
  <si>
    <t>صندوق س. با درآمد ثابت کمند</t>
  </si>
  <si>
    <t>صندوق س. گنجينه داريوش-د (گنجينه)</t>
  </si>
  <si>
    <t>1402/01/31</t>
  </si>
  <si>
    <t>‫1401/02/31</t>
  </si>
  <si>
    <t>0.23%</t>
  </si>
  <si>
    <t>صکوک اجاره فولاد005-بدون ضامن</t>
  </si>
  <si>
    <t>1401/12/24</t>
  </si>
  <si>
    <t>1405/12/24</t>
  </si>
  <si>
    <t>0.05%</t>
  </si>
  <si>
    <t>مرابحه آرین سلامت سینا061227</t>
  </si>
  <si>
    <t>1401/12/27</t>
  </si>
  <si>
    <t>1406/12/27</t>
  </si>
  <si>
    <t>0.14%</t>
  </si>
  <si>
    <t>صکوک مرابحه صآریا412-بدون ضامن</t>
  </si>
  <si>
    <t>0.28%</t>
  </si>
  <si>
    <t>1402/02/31</t>
  </si>
  <si>
    <t>0103628104004</t>
  </si>
  <si>
    <t>0.25%</t>
  </si>
  <si>
    <t>0.24%</t>
  </si>
  <si>
    <t>0205334509002</t>
  </si>
  <si>
    <t>0.03%</t>
  </si>
  <si>
    <t>0.01%</t>
  </si>
  <si>
    <t>0.19%</t>
  </si>
  <si>
    <t>0.02%</t>
  </si>
  <si>
    <t>0.29%</t>
  </si>
  <si>
    <t>280.8100.15446562.10</t>
  </si>
  <si>
    <t>1401/12/21</t>
  </si>
  <si>
    <t>280.8100.15446562.11</t>
  </si>
  <si>
    <t>280.8100.15446562.12</t>
  </si>
  <si>
    <t>280.8100.15446562.13</t>
  </si>
  <si>
    <t>280.8100.15446562.7</t>
  </si>
  <si>
    <t>0.08%</t>
  </si>
  <si>
    <t>280.8100.15446562.8</t>
  </si>
  <si>
    <t>349.8100.15446562.3</t>
  </si>
  <si>
    <t>280.8100.15446562.9</t>
  </si>
  <si>
    <t>280.307.15446562.1</t>
  </si>
  <si>
    <t>سپرده بلند مدت</t>
  </si>
  <si>
    <t>1402/02/24</t>
  </si>
  <si>
    <t>1.67%</t>
  </si>
  <si>
    <t>برای ماه منتهی به 1402/02/31</t>
  </si>
  <si>
    <t>`</t>
  </si>
  <si>
    <t>صندوق س نوع دوم رایکا- ثابت</t>
  </si>
  <si>
    <t>‫1402/02/31</t>
  </si>
  <si>
    <t>‫1-8 درآمد حاصل از سرمایه گذاری ها</t>
  </si>
  <si>
    <t>‫1-9- درآمد حاصل از سرمایه گذاری در سهام و حق تقدم سهام:</t>
  </si>
  <si>
    <t>‫1-10- درآمد حاصل از سرمایه گذاری در اوراق بهادار با درآمد ثابت:</t>
  </si>
  <si>
    <t>1-11- درآمد حاصل از سرمایه گذاری در سپرده بانکی و گواهی سپرده:</t>
  </si>
  <si>
    <t>1-12- سایر درآمدها:</t>
  </si>
  <si>
    <t>1-5-سود(زیان) حاصل از فروش اوراق بهادار</t>
  </si>
  <si>
    <t>‫1-6-درآمد ناشی از تغییر قیمت اوراق بهادار</t>
  </si>
  <si>
    <t>352.76%</t>
  </si>
  <si>
    <t>1,768.26%</t>
  </si>
  <si>
    <t>40.48%</t>
  </si>
  <si>
    <t>315.58%</t>
  </si>
  <si>
    <t>-3,905.99%</t>
  </si>
  <si>
    <t>695.58%</t>
  </si>
  <si>
    <t>-234.90%</t>
  </si>
  <si>
    <t>-237.65%</t>
  </si>
  <si>
    <t>-69.87%</t>
  </si>
  <si>
    <t>-6.48%</t>
  </si>
  <si>
    <t>-358.49%</t>
  </si>
  <si>
    <t>49.44%</t>
  </si>
  <si>
    <t>448.02%</t>
  </si>
  <si>
    <t>95.69%</t>
  </si>
  <si>
    <t>503.71%</t>
  </si>
  <si>
    <t>136.96%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</si>
</sst>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\-"/>
  </numFmts>
  <fonts count="21" x14ac:knownFonts="1"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22"/>
      <name val="B Nazanin"/>
      <charset val="178"/>
    </font>
    <font>
      <sz val="22"/>
      <color indexed="8"/>
      <name val="B Nazanin"/>
      <charset val="178"/>
    </font>
    <font>
      <sz val="26"/>
      <color indexed="8"/>
      <name val="B Nazanin"/>
      <charset val="178"/>
    </font>
    <font>
      <sz val="16"/>
      <color indexed="8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sz val="11"/>
      <name val="B Nazanin"/>
      <charset val="178"/>
    </font>
    <font>
      <sz val="12"/>
      <color theme="1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  <font>
      <b/>
      <u/>
      <sz val="18"/>
      <name val="B Nazanin"/>
      <charset val="178"/>
    </font>
    <font>
      <sz val="18"/>
      <color indexed="8"/>
      <name val="B Nazanin"/>
      <charset val="178"/>
    </font>
    <font>
      <b/>
      <u/>
      <sz val="12"/>
      <name val="B Nazanin"/>
      <charset val="178"/>
    </font>
    <font>
      <sz val="8"/>
      <name val="Arial"/>
      <family val="2"/>
      <scheme val="minor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/>
    <xf numFmtId="37" fontId="9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 wrapText="1"/>
    </xf>
    <xf numFmtId="37" fontId="4" fillId="0" borderId="4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right" vertical="center"/>
    </xf>
    <xf numFmtId="37" fontId="11" fillId="0" borderId="3" xfId="0" applyNumberFormat="1" applyFont="1" applyBorder="1" applyAlignment="1">
      <alignment horizontal="center" vertical="center" wrapText="1"/>
    </xf>
    <xf numFmtId="0" fontId="14" fillId="0" borderId="0" xfId="0" applyFont="1"/>
    <xf numFmtId="9" fontId="4" fillId="0" borderId="3" xfId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1" fillId="2" borderId="0" xfId="0" applyFont="1" applyFill="1"/>
    <xf numFmtId="37" fontId="15" fillId="0" borderId="6" xfId="0" applyNumberFormat="1" applyFont="1" applyBorder="1" applyAlignment="1">
      <alignment horizontal="center"/>
    </xf>
    <xf numFmtId="37" fontId="15" fillId="0" borderId="0" xfId="0" applyNumberFormat="1" applyFont="1" applyAlignment="1">
      <alignment horizontal="center"/>
    </xf>
    <xf numFmtId="9" fontId="4" fillId="0" borderId="0" xfId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0" fontId="20" fillId="0" borderId="0" xfId="0" applyFont="1"/>
    <xf numFmtId="164" fontId="12" fillId="0" borderId="0" xfId="0" applyNumberFormat="1" applyFont="1" applyAlignment="1">
      <alignment horizontal="right"/>
    </xf>
    <xf numFmtId="37" fontId="4" fillId="0" borderId="3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9" fontId="1" fillId="0" borderId="0" xfId="1" applyFont="1"/>
    <xf numFmtId="9" fontId="4" fillId="0" borderId="5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 wrapText="1"/>
    </xf>
    <xf numFmtId="9" fontId="4" fillId="0" borderId="5" xfId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/>
    <xf numFmtId="37" fontId="3" fillId="0" borderId="0" xfId="0" applyNumberFormat="1" applyFont="1" applyAlignment="1">
      <alignment horizontal="right" vertical="center"/>
    </xf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 readingOrder="2"/>
    </xf>
    <xf numFmtId="0" fontId="1" fillId="0" borderId="0" xfId="0" applyFont="1" applyAlignment="1">
      <alignment readingOrder="2"/>
    </xf>
    <xf numFmtId="37" fontId="13" fillId="0" borderId="0" xfId="0" applyNumberFormat="1" applyFont="1" applyAlignment="1">
      <alignment horizontal="center" vertical="center"/>
    </xf>
    <xf numFmtId="0" fontId="14" fillId="0" borderId="0" xfId="0" applyFont="1"/>
    <xf numFmtId="37" fontId="4" fillId="0" borderId="0" xfId="0" applyNumberFormat="1" applyFont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0" fontId="17" fillId="0" borderId="0" xfId="0" applyFont="1"/>
    <xf numFmtId="37" fontId="2" fillId="0" borderId="0" xfId="0" applyNumberFormat="1" applyFont="1" applyAlignment="1">
      <alignment horizontal="center" vertical="center"/>
    </xf>
    <xf numFmtId="0" fontId="8" fillId="0" borderId="0" xfId="0" applyFont="1"/>
    <xf numFmtId="0" fontId="1" fillId="2" borderId="2" xfId="0" applyFont="1" applyFill="1" applyBorder="1" applyAlignment="1">
      <alignment horizontal="center"/>
    </xf>
    <xf numFmtId="37" fontId="18" fillId="0" borderId="0" xfId="0" applyNumberFormat="1" applyFont="1" applyAlignment="1">
      <alignment horizontal="center" vertical="center"/>
    </xf>
    <xf numFmtId="0" fontId="1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549088</xdr:colOff>
      <xdr:row>3</xdr:row>
      <xdr:rowOff>89646</xdr:rowOff>
    </xdr:from>
    <xdr:to>
      <xdr:col>9</xdr:col>
      <xdr:colOff>11207</xdr:colOff>
      <xdr:row>16</xdr:row>
      <xdr:rowOff>78887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8934B6-AF22-7E7A-173B-DB8826B7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264529" y="761999"/>
          <a:ext cx="5614148" cy="290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view="pageBreakPreview" zoomScale="85" zoomScaleNormal="85" zoomScaleSheetLayoutView="85" workbookViewId="0">
      <selection activeCell="E29" sqref="E29"/>
    </sheetView>
  </sheetViews>
  <sheetFormatPr defaultColWidth="9" defaultRowHeight="18" x14ac:dyDescent="0.45"/>
  <cols>
    <col min="1" max="16384" width="9" style="1"/>
  </cols>
  <sheetData>
    <row r="22" spans="1:10" s="15" customFormat="1" ht="40.5" x14ac:dyDescent="0.95">
      <c r="A22" s="56" t="s">
        <v>65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s="15" customFormat="1" ht="40.5" x14ac:dyDescent="0.95">
      <c r="A23" s="56" t="s">
        <v>0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s="15" customFormat="1" ht="40.5" x14ac:dyDescent="0.95">
      <c r="A24" s="56" t="s">
        <v>115</v>
      </c>
      <c r="B24" s="57"/>
      <c r="C24" s="57"/>
      <c r="D24" s="57"/>
      <c r="E24" s="57"/>
      <c r="F24" s="57"/>
      <c r="G24" s="57"/>
      <c r="H24" s="57"/>
      <c r="I24" s="57"/>
      <c r="J24" s="57"/>
    </row>
  </sheetData>
  <mergeCells count="3">
    <mergeCell ref="A22:J22"/>
    <mergeCell ref="A23:J23"/>
    <mergeCell ref="A24:J24"/>
  </mergeCells>
  <printOptions horizontalCentered="1"/>
  <pageMargins left="0.118110236220472" right="0.118110236220472" top="0.15748031496063" bottom="0.55208333333333337" header="0" footer="0"/>
  <pageSetup paperSize="9" firstPageNumber="6"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Q24"/>
  <sheetViews>
    <sheetView rightToLeft="1" view="pageBreakPreview" zoomScale="85" zoomScaleNormal="55" zoomScaleSheetLayoutView="85" workbookViewId="0">
      <selection activeCell="E29" sqref="E29"/>
    </sheetView>
  </sheetViews>
  <sheetFormatPr defaultColWidth="9" defaultRowHeight="18" x14ac:dyDescent="0.45"/>
  <cols>
    <col min="1" max="1" width="27.375" style="17" bestFit="1" customWidth="1"/>
    <col min="2" max="2" width="0.375" style="1" customWidth="1"/>
    <col min="3" max="3" width="15" style="1" bestFit="1" customWidth="1"/>
    <col min="4" max="4" width="0.875" style="1" customWidth="1"/>
    <col min="5" max="5" width="15.375" style="1" bestFit="1" customWidth="1"/>
    <col min="6" max="6" width="0.375" style="1" customWidth="1"/>
    <col min="7" max="7" width="11.625" style="1" bestFit="1" customWidth="1"/>
    <col min="8" max="8" width="0.875" style="1" customWidth="1"/>
    <col min="9" max="9" width="12.75" style="1" bestFit="1" customWidth="1"/>
    <col min="10" max="10" width="0.875" style="1" customWidth="1"/>
    <col min="11" max="11" width="15" style="1" bestFit="1" customWidth="1"/>
    <col min="12" max="12" width="0.75" style="1" customWidth="1"/>
    <col min="13" max="13" width="15.375" style="1" bestFit="1" customWidth="1"/>
    <col min="14" max="14" width="0.75" style="1" customWidth="1"/>
    <col min="15" max="15" width="15.125" style="1" bestFit="1" customWidth="1"/>
    <col min="16" max="16" width="0.75" style="1" customWidth="1"/>
    <col min="17" max="17" width="14.375" style="1" bestFit="1" customWidth="1"/>
    <col min="18" max="16384" width="9" style="1"/>
  </cols>
  <sheetData>
    <row r="1" spans="1:17" s="14" customFormat="1" ht="33.75" x14ac:dyDescent="0.8">
      <c r="A1" s="71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4" customFormat="1" ht="33.75" x14ac:dyDescent="0.8">
      <c r="A2" s="71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4" customFormat="1" ht="33.75" x14ac:dyDescent="0.8">
      <c r="A3" s="71" t="s">
        <v>115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5" spans="1:17" ht="21" x14ac:dyDescent="0.45">
      <c r="A5" s="58" t="s">
        <v>165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7" spans="1:17" ht="21" x14ac:dyDescent="0.45">
      <c r="C7" s="60" t="s">
        <v>41</v>
      </c>
      <c r="D7" s="61"/>
      <c r="E7" s="61"/>
      <c r="F7" s="61"/>
      <c r="G7" s="61"/>
      <c r="H7" s="61"/>
      <c r="I7" s="61"/>
      <c r="J7" s="61"/>
      <c r="K7" s="61"/>
      <c r="M7" s="60" t="s">
        <v>162</v>
      </c>
      <c r="N7" s="61"/>
      <c r="O7" s="61"/>
      <c r="P7" s="61"/>
      <c r="Q7" s="61"/>
    </row>
    <row r="8" spans="1:17" ht="21" x14ac:dyDescent="0.45">
      <c r="C8" s="3" t="s">
        <v>55</v>
      </c>
      <c r="E8" s="3" t="s">
        <v>51</v>
      </c>
      <c r="G8" s="3" t="s">
        <v>52</v>
      </c>
      <c r="I8" s="3" t="s">
        <v>13</v>
      </c>
      <c r="K8" s="3" t="s">
        <v>55</v>
      </c>
      <c r="M8" s="3" t="s">
        <v>51</v>
      </c>
      <c r="O8" s="3" t="s">
        <v>52</v>
      </c>
      <c r="Q8" s="3" t="s">
        <v>13</v>
      </c>
    </row>
    <row r="9" spans="1:17" ht="18.75" x14ac:dyDescent="0.45">
      <c r="C9" s="26" t="s">
        <v>60</v>
      </c>
      <c r="E9" s="26" t="s">
        <v>60</v>
      </c>
      <c r="G9" s="26" t="s">
        <v>60</v>
      </c>
      <c r="I9" s="26" t="s">
        <v>60</v>
      </c>
      <c r="K9" s="26" t="s">
        <v>60</v>
      </c>
      <c r="M9" s="26" t="s">
        <v>60</v>
      </c>
      <c r="O9" s="26" t="s">
        <v>60</v>
      </c>
      <c r="Q9" s="26" t="s">
        <v>60</v>
      </c>
    </row>
    <row r="10" spans="1:17" ht="18.75" x14ac:dyDescent="0.45">
      <c r="A10" s="13" t="s">
        <v>125</v>
      </c>
      <c r="C10" s="23">
        <v>33713925</v>
      </c>
      <c r="D10" s="23"/>
      <c r="E10" s="23">
        <v>-9403064</v>
      </c>
      <c r="F10" s="23"/>
      <c r="G10" s="23">
        <v>17410</v>
      </c>
      <c r="H10" s="23"/>
      <c r="I10" s="23">
        <v>24328271</v>
      </c>
      <c r="J10" s="23"/>
      <c r="K10" s="23">
        <v>50621802</v>
      </c>
      <c r="L10" s="23"/>
      <c r="M10" s="23">
        <v>-12121814</v>
      </c>
      <c r="N10" s="23"/>
      <c r="O10" s="23">
        <v>17410</v>
      </c>
      <c r="P10" s="23"/>
      <c r="Q10" s="23">
        <v>38517398</v>
      </c>
    </row>
    <row r="11" spans="1:17" ht="18.75" x14ac:dyDescent="0.45">
      <c r="A11" s="13" t="s">
        <v>133</v>
      </c>
      <c r="C11" s="23">
        <v>153335339</v>
      </c>
      <c r="D11" s="23"/>
      <c r="E11" s="23">
        <v>29858337</v>
      </c>
      <c r="F11" s="23"/>
      <c r="G11" s="23">
        <v>0</v>
      </c>
      <c r="H11" s="23"/>
      <c r="I11" s="23">
        <v>183193676</v>
      </c>
      <c r="J11" s="23"/>
      <c r="K11" s="23">
        <v>2494257530</v>
      </c>
      <c r="L11" s="23"/>
      <c r="M11" s="23">
        <v>16358337</v>
      </c>
      <c r="N11" s="23"/>
      <c r="O11" s="23">
        <v>-391500000</v>
      </c>
      <c r="P11" s="23"/>
      <c r="Q11" s="23">
        <v>2119115867</v>
      </c>
    </row>
    <row r="12" spans="1:17" ht="18.75" x14ac:dyDescent="0.45">
      <c r="A12" s="13" t="s">
        <v>129</v>
      </c>
      <c r="C12" s="23">
        <v>76667669</v>
      </c>
      <c r="D12" s="23"/>
      <c r="E12" s="23">
        <v>0</v>
      </c>
      <c r="F12" s="23"/>
      <c r="G12" s="23">
        <v>0</v>
      </c>
      <c r="H12" s="23"/>
      <c r="I12" s="23">
        <v>76667669</v>
      </c>
      <c r="J12" s="23"/>
      <c r="K12" s="23">
        <v>103302738</v>
      </c>
      <c r="L12" s="23"/>
      <c r="M12" s="23">
        <v>-7250000</v>
      </c>
      <c r="N12" s="23"/>
      <c r="O12" s="23">
        <v>0</v>
      </c>
      <c r="P12" s="23"/>
      <c r="Q12" s="23">
        <v>96052738</v>
      </c>
    </row>
    <row r="13" spans="1:17" ht="18.75" x14ac:dyDescent="0.45">
      <c r="A13" s="13" t="s">
        <v>77</v>
      </c>
      <c r="C13" s="23">
        <v>122104408</v>
      </c>
      <c r="D13" s="23"/>
      <c r="E13" s="23">
        <v>0</v>
      </c>
      <c r="F13" s="23"/>
      <c r="G13" s="23">
        <v>0</v>
      </c>
      <c r="H13" s="23"/>
      <c r="I13" s="23">
        <v>122104408</v>
      </c>
      <c r="J13" s="23"/>
      <c r="K13" s="23">
        <v>257658007</v>
      </c>
      <c r="L13" s="23"/>
      <c r="M13" s="23">
        <v>0</v>
      </c>
      <c r="N13" s="23"/>
      <c r="O13" s="23">
        <v>0</v>
      </c>
      <c r="P13" s="23"/>
      <c r="Q13" s="23">
        <v>257658007</v>
      </c>
    </row>
    <row r="14" spans="1:17" ht="19.5" thickBot="1" x14ac:dyDescent="0.5">
      <c r="A14" s="20"/>
      <c r="C14" s="31">
        <f>SUM(C10:C13)</f>
        <v>385821341</v>
      </c>
      <c r="D14" s="5"/>
      <c r="E14" s="24">
        <f>SUM(E10:E13)</f>
        <v>20455273</v>
      </c>
      <c r="F14" s="23"/>
      <c r="G14" s="24">
        <f>SUM(G10:G13)</f>
        <v>17410</v>
      </c>
      <c r="H14" s="5"/>
      <c r="I14" s="24">
        <f>SUM(I10:I13)</f>
        <v>406294024</v>
      </c>
      <c r="J14" s="5"/>
      <c r="K14" s="31">
        <f>SUM(K10:K13)</f>
        <v>2905840077</v>
      </c>
      <c r="L14" s="5"/>
      <c r="M14" s="24">
        <f>SUM(M10:M13)</f>
        <v>-3013477</v>
      </c>
      <c r="N14" s="5"/>
      <c r="O14" s="31">
        <f>SUM(O10:O13)</f>
        <v>-391482590</v>
      </c>
      <c r="P14" s="5"/>
      <c r="Q14" s="31">
        <f>SUM(Q10:Q13)</f>
        <v>2511344010</v>
      </c>
    </row>
    <row r="15" spans="1:17" ht="18.75" thickTop="1" x14ac:dyDescent="0.45"/>
    <row r="24" spans="1:1" x14ac:dyDescent="0.45">
      <c r="A24" s="17" t="s">
        <v>115</v>
      </c>
    </row>
  </sheetData>
  <mergeCells count="6">
    <mergeCell ref="A1:Q1"/>
    <mergeCell ref="A2:Q2"/>
    <mergeCell ref="A3:Q3"/>
    <mergeCell ref="A5:Q5"/>
    <mergeCell ref="C7:K7"/>
    <mergeCell ref="M7:Q7"/>
  </mergeCells>
  <printOptions horizontalCentered="1"/>
  <pageMargins left="0.118110236220472" right="0.118110236220472" top="0.15748031496063" bottom="0.55208333333333337" header="0" footer="0"/>
  <pageSetup paperSize="9" scale="95" firstPageNumber="1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B1:L23"/>
  <sheetViews>
    <sheetView rightToLeft="1" view="pageBreakPreview" zoomScale="85" zoomScaleNormal="85" zoomScaleSheetLayoutView="85" workbookViewId="0">
      <selection activeCell="E29" sqref="E29"/>
    </sheetView>
  </sheetViews>
  <sheetFormatPr defaultColWidth="9" defaultRowHeight="17.25" customHeight="1" x14ac:dyDescent="0.45"/>
  <cols>
    <col min="1" max="1" width="3.375" style="1" customWidth="1"/>
    <col min="2" max="2" width="18.375" style="1" customWidth="1"/>
    <col min="3" max="3" width="1.375" style="1" customWidth="1"/>
    <col min="4" max="4" width="21.375" style="1" bestFit="1" customWidth="1"/>
    <col min="5" max="5" width="1.375" style="1" customWidth="1"/>
    <col min="6" max="6" width="24.625" style="16" bestFit="1" customWidth="1"/>
    <col min="7" max="7" width="3" style="16" bestFit="1" customWidth="1"/>
    <col min="8" max="8" width="21.75" style="16" bestFit="1" customWidth="1"/>
    <col min="9" max="9" width="3" style="1" bestFit="1" customWidth="1"/>
    <col min="10" max="10" width="24.625" style="1" bestFit="1" customWidth="1"/>
    <col min="11" max="11" width="3" style="1" bestFit="1" customWidth="1"/>
    <col min="12" max="12" width="21.75" style="1" bestFit="1" customWidth="1"/>
    <col min="13" max="16384" width="9" style="1"/>
  </cols>
  <sheetData>
    <row r="1" spans="2:12" s="18" customFormat="1" ht="17.25" customHeight="1" x14ac:dyDescent="0.6">
      <c r="B1" s="73" t="s">
        <v>66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2" s="18" customFormat="1" ht="17.25" customHeight="1" x14ac:dyDescent="0.6">
      <c r="B2" s="73" t="s">
        <v>31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s="18" customFormat="1" ht="17.25" customHeight="1" x14ac:dyDescent="0.6">
      <c r="B3" s="73" t="s">
        <v>115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5" spans="2:12" ht="17.25" customHeight="1" x14ac:dyDescent="0.45">
      <c r="B5" s="66" t="s">
        <v>166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7" spans="2:12" ht="17.25" customHeight="1" x14ac:dyDescent="0.45">
      <c r="B7" s="60" t="s">
        <v>56</v>
      </c>
      <c r="C7" s="61"/>
      <c r="D7" s="61"/>
      <c r="F7" s="60" t="s">
        <v>41</v>
      </c>
      <c r="G7" s="75"/>
      <c r="H7" s="75"/>
      <c r="J7" s="60" t="s">
        <v>135</v>
      </c>
      <c r="K7" s="61"/>
      <c r="L7" s="61"/>
    </row>
    <row r="8" spans="2:12" ht="33.75" customHeight="1" x14ac:dyDescent="0.45">
      <c r="B8" s="3" t="s">
        <v>57</v>
      </c>
      <c r="D8" s="3" t="s">
        <v>24</v>
      </c>
      <c r="F8" s="3" t="s">
        <v>58</v>
      </c>
      <c r="H8" s="3" t="s">
        <v>59</v>
      </c>
      <c r="J8" s="3" t="s">
        <v>58</v>
      </c>
      <c r="L8" s="3" t="s">
        <v>59</v>
      </c>
    </row>
    <row r="9" spans="2:12" ht="17.25" customHeight="1" x14ac:dyDescent="0.45">
      <c r="B9" s="21"/>
      <c r="D9" s="21"/>
      <c r="F9" s="26" t="s">
        <v>60</v>
      </c>
      <c r="H9" s="4"/>
      <c r="J9" s="26" t="s">
        <v>60</v>
      </c>
      <c r="L9" s="4"/>
    </row>
    <row r="10" spans="2:12" ht="17.25" customHeight="1" x14ac:dyDescent="0.45">
      <c r="B10" s="19" t="s">
        <v>103</v>
      </c>
      <c r="D10" s="6" t="s">
        <v>87</v>
      </c>
      <c r="F10" s="23">
        <v>0</v>
      </c>
      <c r="H10" s="35">
        <f>F10/$F$22</f>
        <v>0</v>
      </c>
      <c r="J10" s="23">
        <v>206495</v>
      </c>
      <c r="L10" s="9">
        <f>J10/$J$22</f>
        <v>3.2636244518586307E-4</v>
      </c>
    </row>
    <row r="11" spans="2:12" ht="17.25" customHeight="1" x14ac:dyDescent="0.45">
      <c r="B11" s="19" t="s">
        <v>104</v>
      </c>
      <c r="D11" s="6" t="s">
        <v>89</v>
      </c>
      <c r="F11" s="23">
        <v>6495040</v>
      </c>
      <c r="H11" s="35">
        <f>F11/$F$22</f>
        <v>1.0576129227043169E-2</v>
      </c>
      <c r="J11" s="23">
        <v>11142374</v>
      </c>
      <c r="L11" s="9">
        <f t="shared" ref="L11:L21" si="0">J11/$J$22</f>
        <v>1.7610365499481275E-2</v>
      </c>
    </row>
    <row r="12" spans="2:12" ht="17.25" customHeight="1" x14ac:dyDescent="0.45">
      <c r="B12" s="19" t="s">
        <v>102</v>
      </c>
      <c r="D12" s="6" t="s">
        <v>98</v>
      </c>
      <c r="F12" s="23">
        <v>2590</v>
      </c>
      <c r="H12" s="35">
        <f t="shared" ref="H12:H21" si="1">F12/$F$22</f>
        <v>4.2173989225688849E-6</v>
      </c>
      <c r="J12" s="23">
        <v>7499</v>
      </c>
      <c r="L12" s="9">
        <f t="shared" si="0"/>
        <v>1.1852064100577674E-5</v>
      </c>
    </row>
    <row r="13" spans="2:12" ht="17.25" customHeight="1" x14ac:dyDescent="0.45">
      <c r="B13" s="19" t="s">
        <v>105</v>
      </c>
      <c r="D13" s="6" t="s">
        <v>92</v>
      </c>
      <c r="F13" s="23">
        <v>2603</v>
      </c>
      <c r="H13" s="35">
        <f t="shared" si="1"/>
        <v>4.2385673341493461E-6</v>
      </c>
      <c r="J13" s="23">
        <v>5038</v>
      </c>
      <c r="L13" s="9">
        <f t="shared" si="0"/>
        <v>7.9624881902534112E-6</v>
      </c>
    </row>
    <row r="14" spans="2:12" ht="17.25" customHeight="1" x14ac:dyDescent="0.45">
      <c r="B14" s="19" t="s">
        <v>106</v>
      </c>
      <c r="D14" s="6" t="s">
        <v>107</v>
      </c>
      <c r="F14" s="23">
        <v>1048876</v>
      </c>
      <c r="H14" s="35">
        <f t="shared" si="1"/>
        <v>1.707926066528325E-3</v>
      </c>
      <c r="J14" s="23">
        <v>2030074</v>
      </c>
      <c r="L14" s="9">
        <f t="shared" si="0"/>
        <v>3.2085034240453558E-3</v>
      </c>
    </row>
    <row r="15" spans="2:12" ht="17.25" customHeight="1" x14ac:dyDescent="0.45">
      <c r="B15" s="19" t="s">
        <v>106</v>
      </c>
      <c r="D15" s="6" t="s">
        <v>109</v>
      </c>
      <c r="F15" s="23">
        <v>10568723</v>
      </c>
      <c r="H15" s="35">
        <f t="shared" si="1"/>
        <v>1.720946756491467E-2</v>
      </c>
      <c r="J15" s="23">
        <v>23265393</v>
      </c>
      <c r="L15" s="9">
        <f t="shared" si="0"/>
        <v>3.6770626638369268E-2</v>
      </c>
    </row>
    <row r="16" spans="2:12" ht="17.25" customHeight="1" x14ac:dyDescent="0.45">
      <c r="B16" s="19" t="s">
        <v>106</v>
      </c>
      <c r="D16" s="6" t="s">
        <v>110</v>
      </c>
      <c r="F16" s="23">
        <v>18055969</v>
      </c>
      <c r="H16" s="35">
        <f t="shared" si="1"/>
        <v>2.9401244867388873E-2</v>
      </c>
      <c r="J16" s="23">
        <v>18104347</v>
      </c>
      <c r="L16" s="9">
        <f t="shared" si="0"/>
        <v>2.8613665974543422E-2</v>
      </c>
    </row>
    <row r="17" spans="2:12" ht="17.25" customHeight="1" x14ac:dyDescent="0.45">
      <c r="B17" s="19" t="s">
        <v>106</v>
      </c>
      <c r="D17" s="6" t="s">
        <v>111</v>
      </c>
      <c r="F17" s="23">
        <v>3899</v>
      </c>
      <c r="H17" s="35">
        <f t="shared" si="1"/>
        <v>6.3488951347861319E-6</v>
      </c>
      <c r="J17" s="23">
        <v>6382</v>
      </c>
      <c r="L17" s="9">
        <f t="shared" si="0"/>
        <v>1.008666130015825E-5</v>
      </c>
    </row>
    <row r="18" spans="2:12" ht="17.25" customHeight="1" x14ac:dyDescent="0.45">
      <c r="B18" s="19" t="s">
        <v>106</v>
      </c>
      <c r="D18" s="6" t="s">
        <v>112</v>
      </c>
      <c r="F18" s="23">
        <v>2302</v>
      </c>
      <c r="H18" s="35">
        <f t="shared" si="1"/>
        <v>3.7484371890940436E-6</v>
      </c>
      <c r="J18" s="23">
        <v>4447</v>
      </c>
      <c r="L18" s="9">
        <f t="shared" si="0"/>
        <v>7.0284209968354344E-6</v>
      </c>
    </row>
    <row r="19" spans="2:12" ht="17.25" customHeight="1" x14ac:dyDescent="0.45">
      <c r="B19" s="19" t="s">
        <v>106</v>
      </c>
      <c r="D19" s="6" t="s">
        <v>113</v>
      </c>
      <c r="F19" s="23">
        <v>2302</v>
      </c>
      <c r="H19" s="35">
        <f t="shared" si="1"/>
        <v>3.7484371890940436E-6</v>
      </c>
      <c r="J19" s="23">
        <v>4447</v>
      </c>
      <c r="L19" s="9">
        <f t="shared" si="0"/>
        <v>7.0284209968354344E-6</v>
      </c>
    </row>
    <row r="20" spans="2:12" ht="17.25" customHeight="1" x14ac:dyDescent="0.45">
      <c r="B20" s="19" t="s">
        <v>106</v>
      </c>
      <c r="D20" s="6" t="s">
        <v>150</v>
      </c>
      <c r="F20" s="23">
        <v>273008797</v>
      </c>
      <c r="H20" s="35">
        <f t="shared" si="1"/>
        <v>0.4445509676909758</v>
      </c>
      <c r="J20" s="23">
        <v>273008797</v>
      </c>
      <c r="L20" s="9">
        <f t="shared" si="0"/>
        <v>0.43148656648427763</v>
      </c>
    </row>
    <row r="21" spans="2:12" ht="17.25" customHeight="1" x14ac:dyDescent="0.45">
      <c r="B21" s="19" t="s">
        <v>106</v>
      </c>
      <c r="D21" s="6" t="s">
        <v>155</v>
      </c>
      <c r="F21" s="23">
        <v>304931501</v>
      </c>
      <c r="H21" s="35">
        <f t="shared" si="1"/>
        <v>0.49653196284737944</v>
      </c>
      <c r="J21" s="23">
        <v>304931501</v>
      </c>
      <c r="L21" s="9">
        <f t="shared" si="0"/>
        <v>0.48193995147851254</v>
      </c>
    </row>
    <row r="22" spans="2:12" ht="17.25" customHeight="1" thickBot="1" x14ac:dyDescent="0.5">
      <c r="B22" s="27"/>
      <c r="F22" s="7">
        <f>SUM(F10:F21)</f>
        <v>614122602</v>
      </c>
      <c r="G22" s="5"/>
      <c r="H22" s="30">
        <f>SUM(H10:H21)</f>
        <v>1</v>
      </c>
      <c r="I22" s="5"/>
      <c r="J22" s="7">
        <f>SUM(J10:J21)</f>
        <v>632716794</v>
      </c>
      <c r="K22" s="5"/>
      <c r="L22" s="30">
        <f>SUM(L10:L21)</f>
        <v>1</v>
      </c>
    </row>
    <row r="23" spans="2:12" ht="17.25" customHeight="1" thickTop="1" x14ac:dyDescent="0.45">
      <c r="F23" s="8"/>
      <c r="H23" s="8"/>
      <c r="J23" s="8"/>
      <c r="L23" s="8"/>
    </row>
  </sheetData>
  <mergeCells count="7">
    <mergeCell ref="B1:L1"/>
    <mergeCell ref="B2:L2"/>
    <mergeCell ref="B3:L3"/>
    <mergeCell ref="B5:L5"/>
    <mergeCell ref="B7:D7"/>
    <mergeCell ref="F7:H7"/>
    <mergeCell ref="J7:L7"/>
  </mergeCells>
  <printOptions horizontalCentered="1"/>
  <pageMargins left="0.118110236220472" right="0.118110236220472" top="0.15748031496063" bottom="0.55208333333333337" header="0" footer="0"/>
  <pageSetup paperSize="9" scale="95" firstPageNumber="1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E24"/>
  <sheetViews>
    <sheetView rightToLeft="1" tabSelected="1" view="pageBreakPreview" topLeftCell="A4" zoomScaleNormal="100" zoomScaleSheetLayoutView="100" workbookViewId="0">
      <selection activeCell="L17" sqref="L17"/>
    </sheetView>
  </sheetViews>
  <sheetFormatPr defaultColWidth="9" defaultRowHeight="18" x14ac:dyDescent="0.45"/>
  <cols>
    <col min="1" max="1" width="16.125" style="1" bestFit="1" customWidth="1"/>
    <col min="2" max="2" width="0.375" style="1" customWidth="1"/>
    <col min="3" max="3" width="10.5" style="1" bestFit="1" customWidth="1"/>
    <col min="4" max="4" width="0.375" style="1" customWidth="1"/>
    <col min="5" max="5" width="16.25" style="1" customWidth="1"/>
    <col min="6" max="16384" width="9" style="1"/>
  </cols>
  <sheetData>
    <row r="1" spans="1:5" s="14" customFormat="1" ht="15" customHeight="1" x14ac:dyDescent="0.8">
      <c r="A1" s="76" t="s">
        <v>66</v>
      </c>
      <c r="B1" s="77"/>
      <c r="C1" s="77"/>
      <c r="D1" s="77"/>
      <c r="E1" s="77"/>
    </row>
    <row r="2" spans="1:5" s="14" customFormat="1" ht="15" customHeight="1" x14ac:dyDescent="0.8">
      <c r="A2" s="76" t="s">
        <v>31</v>
      </c>
      <c r="B2" s="77"/>
      <c r="C2" s="77"/>
      <c r="D2" s="77"/>
      <c r="E2" s="77"/>
    </row>
    <row r="3" spans="1:5" s="14" customFormat="1" ht="15" customHeight="1" x14ac:dyDescent="0.8">
      <c r="A3" s="76" t="s">
        <v>115</v>
      </c>
      <c r="B3" s="77"/>
      <c r="C3" s="77"/>
      <c r="D3" s="77"/>
      <c r="E3" s="77"/>
    </row>
    <row r="5" spans="1:5" ht="21" x14ac:dyDescent="0.45">
      <c r="A5" s="66" t="s">
        <v>167</v>
      </c>
      <c r="B5" s="67"/>
      <c r="C5" s="67"/>
      <c r="D5" s="67"/>
      <c r="E5" s="67"/>
    </row>
    <row r="7" spans="1:5" ht="21" x14ac:dyDescent="0.45">
      <c r="C7" s="2" t="s">
        <v>41</v>
      </c>
      <c r="E7" s="2" t="s">
        <v>162</v>
      </c>
    </row>
    <row r="8" spans="1:5" ht="21" x14ac:dyDescent="0.45">
      <c r="A8" s="3" t="s">
        <v>39</v>
      </c>
      <c r="C8" s="3" t="s">
        <v>28</v>
      </c>
      <c r="E8" s="3" t="s">
        <v>28</v>
      </c>
    </row>
    <row r="9" spans="1:5" ht="21" x14ac:dyDescent="0.45">
      <c r="A9" s="21"/>
      <c r="C9" s="28" t="s">
        <v>60</v>
      </c>
      <c r="E9" s="28" t="s">
        <v>60</v>
      </c>
    </row>
    <row r="10" spans="1:5" ht="18.75" x14ac:dyDescent="0.45">
      <c r="A10" s="4" t="s">
        <v>99</v>
      </c>
      <c r="C10" s="23">
        <v>135960722</v>
      </c>
      <c r="D10" s="23"/>
      <c r="E10" s="23">
        <v>266971611</v>
      </c>
    </row>
    <row r="11" spans="1:5" ht="18.75" x14ac:dyDescent="0.45">
      <c r="A11" s="4" t="s">
        <v>100</v>
      </c>
      <c r="C11" s="23">
        <v>0</v>
      </c>
      <c r="D11" s="23"/>
      <c r="E11" s="23">
        <v>0</v>
      </c>
    </row>
    <row r="12" spans="1:5" ht="19.5" thickBot="1" x14ac:dyDescent="0.5">
      <c r="A12" s="7"/>
      <c r="C12" s="24">
        <f>SUM(C10:C11)</f>
        <v>135960722</v>
      </c>
      <c r="D12" s="16"/>
      <c r="E12" s="24">
        <f>SUM(E10:E11)</f>
        <v>266971611</v>
      </c>
    </row>
    <row r="13" spans="1:5" ht="19.5" thickTop="1" x14ac:dyDescent="0.45">
      <c r="C13" s="8"/>
      <c r="E13" s="8"/>
    </row>
    <row r="24" spans="1:1" x14ac:dyDescent="0.45">
      <c r="A24" s="1" t="s">
        <v>115</v>
      </c>
    </row>
  </sheetData>
  <mergeCells count="4">
    <mergeCell ref="A1:E1"/>
    <mergeCell ref="A2:E2"/>
    <mergeCell ref="A3:E3"/>
    <mergeCell ref="A5:E5"/>
  </mergeCells>
  <printOptions horizontalCentered="1"/>
  <pageMargins left="0.118110236220472" right="0.118110236220472" top="0.15748031496063" bottom="0.55208333333333337" header="0" footer="0"/>
  <pageSetup paperSize="9" firstPageNumber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Y29"/>
  <sheetViews>
    <sheetView rightToLeft="1" view="pageBreakPreview" zoomScale="70" zoomScaleNormal="70" zoomScaleSheetLayoutView="70" workbookViewId="0">
      <selection activeCell="E29" sqref="E29"/>
    </sheetView>
  </sheetViews>
  <sheetFormatPr defaultColWidth="9" defaultRowHeight="18" x14ac:dyDescent="0.45"/>
  <cols>
    <col min="1" max="1" width="27.125" style="1" bestFit="1" customWidth="1"/>
    <col min="2" max="2" width="1.375" style="1" customWidth="1"/>
    <col min="3" max="3" width="12.625" style="16" bestFit="1" customWidth="1"/>
    <col min="4" max="4" width="3" style="1" bestFit="1" customWidth="1"/>
    <col min="5" max="5" width="18.375" style="1" bestFit="1" customWidth="1"/>
    <col min="6" max="6" width="3" style="1" bestFit="1" customWidth="1"/>
    <col min="7" max="7" width="18.125" style="1" bestFit="1" customWidth="1"/>
    <col min="8" max="8" width="3" style="1" bestFit="1" customWidth="1"/>
    <col min="9" max="9" width="12.75" style="16" bestFit="1" customWidth="1"/>
    <col min="10" max="10" width="0.875" style="16" customWidth="1"/>
    <col min="11" max="11" width="17.875" style="1" bestFit="1" customWidth="1"/>
    <col min="12" max="12" width="0.75" style="1" customWidth="1"/>
    <col min="13" max="13" width="13.75" style="16" bestFit="1" customWidth="1"/>
    <col min="14" max="14" width="1" style="16" customWidth="1"/>
    <col min="15" max="15" width="18" style="1" bestFit="1" customWidth="1"/>
    <col min="16" max="16" width="3" style="1" bestFit="1" customWidth="1"/>
    <col min="17" max="17" width="12.75" style="16" bestFit="1" customWidth="1"/>
    <col min="18" max="18" width="3" style="1" bestFit="1" customWidth="1"/>
    <col min="19" max="19" width="14.625" style="1" bestFit="1" customWidth="1"/>
    <col min="20" max="20" width="3" style="1" bestFit="1" customWidth="1"/>
    <col min="21" max="21" width="18.375" style="1" bestFit="1" customWidth="1"/>
    <col min="22" max="22" width="3" style="1" bestFit="1" customWidth="1"/>
    <col min="23" max="23" width="18.375" style="1" bestFit="1" customWidth="1"/>
    <col min="24" max="24" width="3" style="1" bestFit="1" customWidth="1"/>
    <col min="25" max="25" width="16.875" style="16" bestFit="1" customWidth="1"/>
    <col min="26" max="16384" width="9" style="1"/>
  </cols>
  <sheetData>
    <row r="1" spans="1:25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s="14" customFormat="1" ht="36" x14ac:dyDescent="0.8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s="14" customFormat="1" ht="36" x14ac:dyDescent="0.8">
      <c r="A3" s="56" t="s">
        <v>115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5" spans="1:25" ht="21" x14ac:dyDescent="0.45">
      <c r="A5" s="58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21" x14ac:dyDescent="0.45">
      <c r="A6" s="58" t="s">
        <v>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8" spans="1:25" ht="21" x14ac:dyDescent="0.45">
      <c r="C8" s="60" t="s">
        <v>122</v>
      </c>
      <c r="D8" s="61"/>
      <c r="E8" s="61"/>
      <c r="F8" s="61"/>
      <c r="G8" s="61"/>
      <c r="I8" s="60" t="s">
        <v>3</v>
      </c>
      <c r="J8" s="60"/>
      <c r="K8" s="62"/>
      <c r="L8" s="62"/>
      <c r="M8" s="62"/>
      <c r="N8" s="62"/>
      <c r="O8" s="62"/>
      <c r="Q8" s="60" t="s">
        <v>123</v>
      </c>
      <c r="R8" s="61"/>
      <c r="S8" s="61"/>
      <c r="T8" s="61"/>
      <c r="U8" s="61"/>
      <c r="V8" s="61"/>
      <c r="W8" s="61"/>
      <c r="X8" s="61"/>
      <c r="Y8" s="61"/>
    </row>
    <row r="9" spans="1:25" ht="18.75" x14ac:dyDescent="0.45">
      <c r="A9" s="63" t="s">
        <v>4</v>
      </c>
      <c r="C9" s="63" t="s">
        <v>5</v>
      </c>
      <c r="E9" s="63" t="s">
        <v>6</v>
      </c>
      <c r="G9" s="63" t="s">
        <v>7</v>
      </c>
      <c r="I9" s="63" t="s">
        <v>8</v>
      </c>
      <c r="J9" s="63"/>
      <c r="K9" s="59"/>
      <c r="M9" s="63" t="s">
        <v>9</v>
      </c>
      <c r="N9" s="63"/>
      <c r="O9" s="59"/>
      <c r="Q9" s="63" t="s">
        <v>5</v>
      </c>
      <c r="S9" s="65" t="s">
        <v>10</v>
      </c>
      <c r="U9" s="63" t="s">
        <v>6</v>
      </c>
      <c r="W9" s="63" t="s">
        <v>7</v>
      </c>
      <c r="Y9" s="65" t="s">
        <v>11</v>
      </c>
    </row>
    <row r="10" spans="1:25" ht="18.75" x14ac:dyDescent="0.45">
      <c r="A10" s="64"/>
      <c r="C10" s="64"/>
      <c r="E10" s="64"/>
      <c r="G10" s="64"/>
      <c r="I10" s="12" t="s">
        <v>5</v>
      </c>
      <c r="J10" s="5"/>
      <c r="K10" s="12" t="s">
        <v>6</v>
      </c>
      <c r="M10" s="12" t="s">
        <v>5</v>
      </c>
      <c r="N10" s="5"/>
      <c r="O10" s="12" t="s">
        <v>12</v>
      </c>
      <c r="Q10" s="64"/>
      <c r="S10" s="64"/>
      <c r="U10" s="64"/>
      <c r="W10" s="64"/>
      <c r="Y10" s="64"/>
    </row>
    <row r="11" spans="1:25" ht="18.75" x14ac:dyDescent="0.45">
      <c r="A11" s="5"/>
      <c r="C11" s="5"/>
      <c r="E11" s="7" t="s">
        <v>60</v>
      </c>
      <c r="G11" s="7" t="s">
        <v>60</v>
      </c>
      <c r="I11" s="5"/>
      <c r="J11" s="5"/>
      <c r="K11" s="7" t="s">
        <v>60</v>
      </c>
      <c r="M11" s="5"/>
      <c r="N11" s="5"/>
      <c r="O11" s="7" t="s">
        <v>60</v>
      </c>
      <c r="Q11" s="5"/>
      <c r="S11" s="7" t="s">
        <v>60</v>
      </c>
      <c r="U11" s="7" t="s">
        <v>60</v>
      </c>
      <c r="W11" s="7" t="s">
        <v>60</v>
      </c>
      <c r="Y11" s="5"/>
    </row>
    <row r="12" spans="1:25" ht="18.75" x14ac:dyDescent="0.45">
      <c r="A12" s="13" t="s">
        <v>67</v>
      </c>
      <c r="C12" s="23">
        <v>8435438</v>
      </c>
      <c r="D12" s="23"/>
      <c r="E12" s="23">
        <v>135736054697</v>
      </c>
      <c r="F12" s="23"/>
      <c r="G12" s="23">
        <v>203139552317.59201</v>
      </c>
      <c r="H12" s="23"/>
      <c r="I12" s="23">
        <v>1522229</v>
      </c>
      <c r="J12" s="23"/>
      <c r="K12" s="23">
        <v>36868734510</v>
      </c>
      <c r="L12" s="23"/>
      <c r="M12" s="23">
        <v>-1230027</v>
      </c>
      <c r="N12" s="23"/>
      <c r="O12" s="23">
        <v>29527949752</v>
      </c>
      <c r="P12" s="23"/>
      <c r="Q12" s="23">
        <v>8727640</v>
      </c>
      <c r="R12" s="23"/>
      <c r="S12" s="23">
        <v>23740</v>
      </c>
      <c r="T12" s="23"/>
      <c r="U12" s="23">
        <v>151802443815</v>
      </c>
      <c r="V12" s="23"/>
      <c r="W12" s="23">
        <v>207036706028.064</v>
      </c>
      <c r="X12" s="17"/>
      <c r="Y12" s="9">
        <v>5.7799999999999997E-2</v>
      </c>
    </row>
    <row r="13" spans="1:25" ht="18.75" x14ac:dyDescent="0.45">
      <c r="A13" s="13" t="s">
        <v>68</v>
      </c>
      <c r="C13" s="23">
        <v>2294628</v>
      </c>
      <c r="D13" s="23"/>
      <c r="E13" s="23">
        <v>108096428379</v>
      </c>
      <c r="F13" s="23"/>
      <c r="G13" s="23">
        <v>108300085566.489</v>
      </c>
      <c r="H13" s="23"/>
      <c r="I13" s="23">
        <v>199514236</v>
      </c>
      <c r="J13" s="23"/>
      <c r="K13" s="23">
        <v>9517157123226</v>
      </c>
      <c r="L13" s="23"/>
      <c r="M13" s="23">
        <v>-189131791</v>
      </c>
      <c r="N13" s="23"/>
      <c r="O13" s="23">
        <v>9022179359269</v>
      </c>
      <c r="P13" s="23"/>
      <c r="Q13" s="23">
        <v>12677073</v>
      </c>
      <c r="R13" s="23"/>
      <c r="S13" s="23">
        <v>48108</v>
      </c>
      <c r="T13" s="23"/>
      <c r="U13" s="23">
        <v>609543377548</v>
      </c>
      <c r="V13" s="23"/>
      <c r="W13" s="23">
        <v>609845757810.45398</v>
      </c>
      <c r="X13" s="17"/>
      <c r="Y13" s="9">
        <v>0.17019999999999999</v>
      </c>
    </row>
    <row r="14" spans="1:25" ht="18.75" x14ac:dyDescent="0.45">
      <c r="A14" s="13" t="s">
        <v>69</v>
      </c>
      <c r="C14" s="23">
        <v>956326</v>
      </c>
      <c r="D14" s="23"/>
      <c r="E14" s="23">
        <v>22148330173</v>
      </c>
      <c r="F14" s="23"/>
      <c r="G14" s="23">
        <v>22352120117.122799</v>
      </c>
      <c r="H14" s="23"/>
      <c r="I14" s="23">
        <v>5224277</v>
      </c>
      <c r="J14" s="23"/>
      <c r="K14" s="23">
        <v>126065429697</v>
      </c>
      <c r="L14" s="23"/>
      <c r="M14" s="23">
        <v>-5403609</v>
      </c>
      <c r="N14" s="23"/>
      <c r="O14" s="23">
        <v>131182653586</v>
      </c>
      <c r="P14" s="23"/>
      <c r="Q14" s="23">
        <v>776994</v>
      </c>
      <c r="R14" s="23"/>
      <c r="S14" s="23">
        <v>23990</v>
      </c>
      <c r="T14" s="23"/>
      <c r="U14" s="23">
        <v>18674835358</v>
      </c>
      <c r="V14" s="23"/>
      <c r="W14" s="23">
        <v>18637620908.618599</v>
      </c>
      <c r="X14" s="17"/>
      <c r="Y14" s="9">
        <v>5.1999999999999998E-3</v>
      </c>
    </row>
    <row r="15" spans="1:25" ht="18.75" x14ac:dyDescent="0.45">
      <c r="A15" s="13" t="s">
        <v>71</v>
      </c>
      <c r="C15" s="23">
        <v>475000</v>
      </c>
      <c r="D15" s="23"/>
      <c r="E15" s="23">
        <v>12824079059</v>
      </c>
      <c r="F15" s="23"/>
      <c r="G15" s="23">
        <v>13128912867.1875</v>
      </c>
      <c r="H15" s="23"/>
      <c r="I15" s="23">
        <v>1405000</v>
      </c>
      <c r="J15" s="23"/>
      <c r="K15" s="23">
        <v>39345715929</v>
      </c>
      <c r="L15" s="23"/>
      <c r="M15" s="23">
        <v>-260000</v>
      </c>
      <c r="N15" s="23"/>
      <c r="O15" s="23">
        <v>7339203652</v>
      </c>
      <c r="P15" s="23"/>
      <c r="Q15" s="23">
        <v>1620000</v>
      </c>
      <c r="R15" s="23"/>
      <c r="S15" s="23">
        <v>28233</v>
      </c>
      <c r="T15" s="23"/>
      <c r="U15" s="23">
        <v>44954823341</v>
      </c>
      <c r="V15" s="23"/>
      <c r="W15" s="23">
        <v>45728884226.25</v>
      </c>
      <c r="X15" s="17"/>
      <c r="Y15" s="9">
        <v>1.2800000000000001E-2</v>
      </c>
    </row>
    <row r="16" spans="1:25" ht="18.75" x14ac:dyDescent="0.45">
      <c r="A16" s="13" t="s">
        <v>72</v>
      </c>
      <c r="C16" s="23">
        <v>9204008</v>
      </c>
      <c r="D16" s="23"/>
      <c r="E16" s="23">
        <v>178644766915</v>
      </c>
      <c r="F16" s="23"/>
      <c r="G16" s="23">
        <v>197275927861.58401</v>
      </c>
      <c r="H16" s="23"/>
      <c r="I16" s="23">
        <v>885119</v>
      </c>
      <c r="J16" s="23"/>
      <c r="K16" s="23">
        <v>21307681103</v>
      </c>
      <c r="L16" s="23"/>
      <c r="M16" s="23">
        <v>-1628321</v>
      </c>
      <c r="N16" s="23"/>
      <c r="O16" s="23">
        <v>38641740463</v>
      </c>
      <c r="P16" s="23"/>
      <c r="Q16" s="23">
        <v>8460806</v>
      </c>
      <c r="R16" s="23"/>
      <c r="S16" s="23">
        <v>24350</v>
      </c>
      <c r="T16" s="23"/>
      <c r="U16" s="23">
        <v>168328058575</v>
      </c>
      <c r="V16" s="23"/>
      <c r="W16" s="23">
        <v>205864050424.164</v>
      </c>
      <c r="X16" s="17"/>
      <c r="Y16" s="9">
        <v>5.7500000000000002E-2</v>
      </c>
    </row>
    <row r="17" spans="1:25" ht="18.75" x14ac:dyDescent="0.45">
      <c r="A17" s="13" t="s">
        <v>73</v>
      </c>
      <c r="C17" s="23">
        <v>38667</v>
      </c>
      <c r="D17" s="23"/>
      <c r="E17" s="23">
        <v>749754582</v>
      </c>
      <c r="F17" s="23"/>
      <c r="G17" s="23">
        <v>763027983.804075</v>
      </c>
      <c r="H17" s="23"/>
      <c r="I17" s="23">
        <v>2903710</v>
      </c>
      <c r="J17" s="23"/>
      <c r="K17" s="23">
        <v>53561887987</v>
      </c>
      <c r="L17" s="23"/>
      <c r="M17" s="23">
        <v>-2044319</v>
      </c>
      <c r="N17" s="23"/>
      <c r="O17" s="23">
        <v>37685301285</v>
      </c>
      <c r="P17" s="23"/>
      <c r="Q17" s="23">
        <v>898058</v>
      </c>
      <c r="R17" s="23"/>
      <c r="S17" s="23">
        <v>17392</v>
      </c>
      <c r="T17" s="23"/>
      <c r="U17" s="23">
        <v>15729526008</v>
      </c>
      <c r="V17" s="23"/>
      <c r="W17" s="23">
        <v>15615315217.6252</v>
      </c>
      <c r="X17" s="17"/>
      <c r="Y17" s="36">
        <v>4.4000000000000003E-3</v>
      </c>
    </row>
    <row r="18" spans="1:25" ht="18.75" x14ac:dyDescent="0.45">
      <c r="A18" s="13" t="s">
        <v>74</v>
      </c>
      <c r="C18" s="23">
        <v>32082435</v>
      </c>
      <c r="D18" s="23"/>
      <c r="E18" s="23">
        <v>326573639201</v>
      </c>
      <c r="F18" s="23"/>
      <c r="G18" s="23">
        <v>327741865179.151</v>
      </c>
      <c r="H18" s="23"/>
      <c r="I18" s="23">
        <v>229152491</v>
      </c>
      <c r="J18" s="23"/>
      <c r="K18" s="23">
        <v>2314111277376</v>
      </c>
      <c r="L18" s="23"/>
      <c r="M18" s="23">
        <v>-252502090</v>
      </c>
      <c r="N18" s="23"/>
      <c r="O18" s="23">
        <v>2549341325978</v>
      </c>
      <c r="P18" s="23"/>
      <c r="Q18" s="23">
        <v>8732836</v>
      </c>
      <c r="R18" s="23"/>
      <c r="S18" s="23">
        <v>10195</v>
      </c>
      <c r="T18" s="23"/>
      <c r="U18" s="23">
        <v>88719167193</v>
      </c>
      <c r="V18" s="23"/>
      <c r="W18" s="23">
        <v>89027924347.636703</v>
      </c>
      <c r="X18" s="17"/>
      <c r="Y18" s="9">
        <v>2.4799999999999999E-2</v>
      </c>
    </row>
    <row r="19" spans="1:25" ht="18.75" x14ac:dyDescent="0.45">
      <c r="A19" s="13" t="s">
        <v>75</v>
      </c>
      <c r="C19" s="23">
        <v>22730292</v>
      </c>
      <c r="D19" s="23"/>
      <c r="E19" s="23">
        <v>58426914915</v>
      </c>
      <c r="F19" s="23"/>
      <c r="G19" s="23">
        <v>53580007051.290703</v>
      </c>
      <c r="H19" s="23"/>
      <c r="I19" s="23">
        <v>14845200</v>
      </c>
      <c r="J19" s="23"/>
      <c r="K19" s="23">
        <v>41689060540</v>
      </c>
      <c r="L19" s="23"/>
      <c r="M19" s="23">
        <v>0</v>
      </c>
      <c r="N19" s="23"/>
      <c r="O19" s="23">
        <v>0</v>
      </c>
      <c r="P19" s="23"/>
      <c r="Q19" s="23">
        <v>37575492</v>
      </c>
      <c r="R19" s="23"/>
      <c r="S19" s="23">
        <v>2734</v>
      </c>
      <c r="T19" s="23"/>
      <c r="U19" s="23">
        <v>100115975455</v>
      </c>
      <c r="V19" s="23"/>
      <c r="W19" s="23">
        <v>102653319267.703</v>
      </c>
      <c r="X19" s="17"/>
      <c r="Y19" s="9">
        <v>2.87E-2</v>
      </c>
    </row>
    <row r="20" spans="1:25" ht="18.75" x14ac:dyDescent="0.45">
      <c r="A20" s="13" t="s">
        <v>76</v>
      </c>
      <c r="C20" s="23">
        <v>3489004</v>
      </c>
      <c r="D20" s="23"/>
      <c r="E20" s="23">
        <v>39319974890</v>
      </c>
      <c r="F20" s="23"/>
      <c r="G20" s="23">
        <v>50377791558.071999</v>
      </c>
      <c r="H20" s="23"/>
      <c r="I20" s="23">
        <v>12608400</v>
      </c>
      <c r="J20" s="23"/>
      <c r="K20" s="23">
        <v>221824948884</v>
      </c>
      <c r="L20" s="23"/>
      <c r="M20" s="23">
        <v>-10594925</v>
      </c>
      <c r="N20" s="23"/>
      <c r="O20" s="23">
        <v>177600096088</v>
      </c>
      <c r="P20" s="23"/>
      <c r="Q20" s="23">
        <v>5502479</v>
      </c>
      <c r="R20" s="23"/>
      <c r="S20" s="23">
        <v>16250</v>
      </c>
      <c r="T20" s="23"/>
      <c r="U20" s="23">
        <v>95539922499</v>
      </c>
      <c r="V20" s="23"/>
      <c r="W20" s="23">
        <v>89347328134.350006</v>
      </c>
      <c r="X20" s="17"/>
      <c r="Y20" s="9">
        <v>2.4899999999999999E-2</v>
      </c>
    </row>
    <row r="21" spans="1:25" ht="18.75" x14ac:dyDescent="0.45">
      <c r="A21" s="13" t="s">
        <v>116</v>
      </c>
      <c r="C21" s="23">
        <v>377999489</v>
      </c>
      <c r="D21" s="23"/>
      <c r="E21" s="23">
        <v>683744923097</v>
      </c>
      <c r="F21" s="23"/>
      <c r="G21" s="23">
        <v>871382067058.94702</v>
      </c>
      <c r="H21" s="23"/>
      <c r="I21" s="23">
        <v>154326162</v>
      </c>
      <c r="J21" s="23"/>
      <c r="K21" s="23">
        <v>331873001774</v>
      </c>
      <c r="L21" s="23"/>
      <c r="M21" s="23">
        <v>-7050131</v>
      </c>
      <c r="N21" s="23"/>
      <c r="O21" s="23">
        <v>15410627614</v>
      </c>
      <c r="P21" s="23"/>
      <c r="Q21" s="23">
        <v>525275520</v>
      </c>
      <c r="R21" s="23"/>
      <c r="S21" s="23">
        <v>2154</v>
      </c>
      <c r="T21" s="23"/>
      <c r="U21" s="23">
        <v>1002452449569</v>
      </c>
      <c r="V21" s="23"/>
      <c r="W21" s="23">
        <v>1130583573042.74</v>
      </c>
      <c r="X21" s="17"/>
      <c r="Y21" s="9">
        <v>0.31559999999999999</v>
      </c>
    </row>
    <row r="22" spans="1:25" ht="18.75" x14ac:dyDescent="0.45">
      <c r="A22" s="13" t="s">
        <v>117</v>
      </c>
      <c r="C22" s="23">
        <v>14799824</v>
      </c>
      <c r="D22" s="23"/>
      <c r="E22" s="23">
        <v>193385699825</v>
      </c>
      <c r="F22" s="23"/>
      <c r="G22" s="23">
        <v>221976527767.73801</v>
      </c>
      <c r="H22" s="23"/>
      <c r="I22" s="23">
        <v>2168704</v>
      </c>
      <c r="J22" s="23"/>
      <c r="K22" s="23">
        <v>33334113285</v>
      </c>
      <c r="L22" s="23"/>
      <c r="M22" s="23">
        <v>-1620200</v>
      </c>
      <c r="N22" s="23"/>
      <c r="O22" s="23">
        <v>24415335377</v>
      </c>
      <c r="P22" s="23"/>
      <c r="Q22" s="23">
        <v>15348328</v>
      </c>
      <c r="R22" s="23"/>
      <c r="S22" s="23">
        <v>15720</v>
      </c>
      <c r="T22" s="23"/>
      <c r="U22" s="23">
        <v>205219741857</v>
      </c>
      <c r="V22" s="23"/>
      <c r="W22" s="23">
        <v>241092346615.71799</v>
      </c>
      <c r="X22" s="17"/>
      <c r="Y22" s="9">
        <v>6.7299999999999999E-2</v>
      </c>
    </row>
    <row r="23" spans="1:25" ht="18.75" x14ac:dyDescent="0.45">
      <c r="A23" s="13" t="s">
        <v>118</v>
      </c>
      <c r="C23" s="23">
        <v>8494529</v>
      </c>
      <c r="D23" s="23"/>
      <c r="E23" s="23">
        <v>204008874802</v>
      </c>
      <c r="F23" s="23"/>
      <c r="G23" s="23">
        <v>205104411060.87201</v>
      </c>
      <c r="H23" s="23"/>
      <c r="I23" s="23">
        <v>86473</v>
      </c>
      <c r="J23" s="23"/>
      <c r="K23" s="23">
        <v>2135848154</v>
      </c>
      <c r="L23" s="23"/>
      <c r="M23" s="23">
        <v>-86473</v>
      </c>
      <c r="N23" s="23"/>
      <c r="O23" s="23">
        <v>2134963899</v>
      </c>
      <c r="P23" s="23"/>
      <c r="Q23" s="23">
        <v>8494529</v>
      </c>
      <c r="R23" s="23"/>
      <c r="S23" s="23">
        <v>24759</v>
      </c>
      <c r="T23" s="23"/>
      <c r="U23" s="23">
        <v>204066404611</v>
      </c>
      <c r="V23" s="23"/>
      <c r="W23" s="23">
        <v>210276609252.84201</v>
      </c>
      <c r="X23" s="17"/>
      <c r="Y23" s="9">
        <v>5.8700000000000002E-2</v>
      </c>
    </row>
    <row r="24" spans="1:25" ht="18.75" x14ac:dyDescent="0.45">
      <c r="A24" s="13" t="s">
        <v>97</v>
      </c>
      <c r="C24" s="23">
        <v>4910000</v>
      </c>
      <c r="D24" s="23"/>
      <c r="E24" s="23">
        <v>97079078914</v>
      </c>
      <c r="F24" s="23"/>
      <c r="G24" s="23">
        <v>98662677278.75</v>
      </c>
      <c r="H24" s="23"/>
      <c r="I24" s="23">
        <v>0</v>
      </c>
      <c r="J24" s="23"/>
      <c r="K24" s="23">
        <v>0</v>
      </c>
      <c r="L24" s="23"/>
      <c r="M24" s="23">
        <v>0</v>
      </c>
      <c r="N24" s="23"/>
      <c r="O24" s="23">
        <v>0</v>
      </c>
      <c r="P24" s="23"/>
      <c r="Q24" s="23">
        <v>4910000</v>
      </c>
      <c r="R24" s="23"/>
      <c r="S24" s="23">
        <v>20507</v>
      </c>
      <c r="T24" s="23"/>
      <c r="U24" s="23">
        <v>97079078914</v>
      </c>
      <c r="V24" s="23"/>
      <c r="W24" s="23">
        <v>100670490743.125</v>
      </c>
      <c r="X24" s="17"/>
      <c r="Y24" s="9">
        <v>2.81E-2</v>
      </c>
    </row>
    <row r="25" spans="1:25" ht="18.75" x14ac:dyDescent="0.45">
      <c r="A25" s="13" t="s">
        <v>101</v>
      </c>
      <c r="C25" s="23">
        <v>2165589</v>
      </c>
      <c r="D25" s="23"/>
      <c r="E25" s="23">
        <v>116335896574</v>
      </c>
      <c r="F25" s="23"/>
      <c r="G25" s="23">
        <v>116922044594.327</v>
      </c>
      <c r="H25" s="23"/>
      <c r="I25" s="23">
        <v>0</v>
      </c>
      <c r="J25" s="23"/>
      <c r="K25" s="23">
        <v>0</v>
      </c>
      <c r="L25" s="23"/>
      <c r="M25" s="23">
        <v>-2165589</v>
      </c>
      <c r="N25" s="23"/>
      <c r="O25" s="23">
        <v>117060616350</v>
      </c>
      <c r="P25" s="23"/>
      <c r="Q25" s="23">
        <v>0</v>
      </c>
      <c r="R25" s="23"/>
      <c r="S25" s="23">
        <v>0</v>
      </c>
      <c r="T25" s="23"/>
      <c r="U25" s="23">
        <v>0</v>
      </c>
      <c r="V25" s="23"/>
      <c r="W25" s="23">
        <v>0</v>
      </c>
      <c r="X25" s="17"/>
      <c r="Y25" s="9">
        <v>0</v>
      </c>
    </row>
    <row r="26" spans="1:25" ht="18.75" x14ac:dyDescent="0.45">
      <c r="A26" s="13" t="s">
        <v>120</v>
      </c>
      <c r="C26" s="23">
        <v>9699962</v>
      </c>
      <c r="D26" s="23"/>
      <c r="E26" s="23">
        <v>98317846037</v>
      </c>
      <c r="F26" s="23"/>
      <c r="G26" s="23">
        <v>98028832043.019501</v>
      </c>
      <c r="H26" s="23"/>
      <c r="I26" s="23">
        <v>0</v>
      </c>
      <c r="J26" s="23"/>
      <c r="K26" s="23">
        <v>0</v>
      </c>
      <c r="L26" s="23"/>
      <c r="M26" s="23">
        <v>-9699962</v>
      </c>
      <c r="N26" s="23"/>
      <c r="O26" s="23">
        <v>98222794915</v>
      </c>
      <c r="P26" s="23"/>
      <c r="Q26" s="23">
        <v>0</v>
      </c>
      <c r="R26" s="23"/>
      <c r="S26" s="23">
        <v>0</v>
      </c>
      <c r="T26" s="23"/>
      <c r="U26" s="23">
        <v>0</v>
      </c>
      <c r="V26" s="23"/>
      <c r="W26" s="23">
        <v>0</v>
      </c>
      <c r="X26" s="17"/>
      <c r="Y26" s="9">
        <v>0</v>
      </c>
    </row>
    <row r="27" spans="1:25" ht="18.75" x14ac:dyDescent="0.45">
      <c r="A27" s="13" t="s">
        <v>121</v>
      </c>
      <c r="C27" s="23">
        <v>0</v>
      </c>
      <c r="D27" s="23"/>
      <c r="E27" s="23">
        <v>0</v>
      </c>
      <c r="F27" s="23"/>
      <c r="G27" s="23">
        <v>0</v>
      </c>
      <c r="H27" s="23"/>
      <c r="I27" s="23">
        <v>36600000</v>
      </c>
      <c r="J27" s="23"/>
      <c r="K27" s="23">
        <v>367499693093</v>
      </c>
      <c r="L27" s="23"/>
      <c r="M27" s="23">
        <v>-14600000</v>
      </c>
      <c r="N27" s="23"/>
      <c r="O27" s="23">
        <v>147768088359</v>
      </c>
      <c r="P27" s="23"/>
      <c r="Q27" s="23">
        <v>22000000</v>
      </c>
      <c r="R27" s="23"/>
      <c r="S27" s="23">
        <v>10200</v>
      </c>
      <c r="T27" s="23"/>
      <c r="U27" s="23">
        <v>220635361272</v>
      </c>
      <c r="V27" s="23"/>
      <c r="W27" s="23">
        <v>224357925000</v>
      </c>
      <c r="X27" s="17"/>
      <c r="Y27" s="9">
        <v>6.2600000000000003E-2</v>
      </c>
    </row>
    <row r="28" spans="1:25" ht="19.5" thickBot="1" x14ac:dyDescent="0.5">
      <c r="A28" s="5">
        <v>0</v>
      </c>
      <c r="C28" s="7">
        <f>SUM(C12:C27)</f>
        <v>497775191</v>
      </c>
      <c r="D28" s="5"/>
      <c r="E28" s="7">
        <f>SUM(E12:E27)</f>
        <v>2275392262060</v>
      </c>
      <c r="F28" s="5"/>
      <c r="G28" s="7">
        <f>SUM(G12:G27)</f>
        <v>2588735850305.9468</v>
      </c>
      <c r="H28" s="5"/>
      <c r="I28" s="7">
        <f>SUM(I12:I27)</f>
        <v>661242001</v>
      </c>
      <c r="J28" s="5"/>
      <c r="K28" s="24">
        <f>SUM(K12:K27)</f>
        <v>13106774515558</v>
      </c>
      <c r="L28" s="5"/>
      <c r="M28" s="24">
        <f>SUM(M12:M27)</f>
        <v>-498017437</v>
      </c>
      <c r="N28" s="5"/>
      <c r="O28" s="7">
        <f>SUM(O12:O27)</f>
        <v>12398510056587</v>
      </c>
      <c r="P28" s="5"/>
      <c r="Q28" s="7">
        <f>SUM(Q12:Q27)</f>
        <v>660999755</v>
      </c>
      <c r="R28" s="5"/>
      <c r="S28" s="7">
        <f>SUM(S12:S27)</f>
        <v>268332</v>
      </c>
      <c r="T28" s="5"/>
      <c r="U28" s="7">
        <f>SUM(U12:U27)</f>
        <v>3022861166015</v>
      </c>
      <c r="V28" s="5"/>
      <c r="W28" s="7">
        <f>SUM(W12:W27)</f>
        <v>3290737851019.29</v>
      </c>
      <c r="X28" s="5"/>
      <c r="Y28" s="37">
        <f>SUM(Y12:Y27)</f>
        <v>0.91859999999999997</v>
      </c>
    </row>
    <row r="29" spans="1:25" ht="19.5" thickTop="1" x14ac:dyDescent="0.45">
      <c r="C29" s="8"/>
      <c r="E29" s="8"/>
      <c r="G29" s="8"/>
      <c r="I29" s="8"/>
      <c r="J29" s="5"/>
      <c r="K29" s="8"/>
      <c r="M29" s="8"/>
      <c r="N29" s="5"/>
      <c r="O29" s="8"/>
      <c r="Q29" s="8"/>
      <c r="S29" s="8"/>
      <c r="U29" s="8"/>
      <c r="W29" s="8"/>
      <c r="Y29" s="8"/>
    </row>
  </sheetData>
  <mergeCells count="19">
    <mergeCell ref="C8:G8"/>
    <mergeCell ref="I8:O8"/>
    <mergeCell ref="Q8:Y8"/>
    <mergeCell ref="A9:A10"/>
    <mergeCell ref="C9:C10"/>
    <mergeCell ref="E9:E10"/>
    <mergeCell ref="G9:G10"/>
    <mergeCell ref="I9:K9"/>
    <mergeCell ref="M9:O9"/>
    <mergeCell ref="Q9:Q10"/>
    <mergeCell ref="S9:S10"/>
    <mergeCell ref="U9:U10"/>
    <mergeCell ref="W9:W10"/>
    <mergeCell ref="Y9:Y10"/>
    <mergeCell ref="A1:Y1"/>
    <mergeCell ref="A2:Y2"/>
    <mergeCell ref="A3:Y3"/>
    <mergeCell ref="A5:Y5"/>
    <mergeCell ref="A6:Y6"/>
  </mergeCells>
  <printOptions horizontalCentered="1"/>
  <pageMargins left="0.118110236220472" right="0.118110236220472" top="0.15748031496063" bottom="0.55208333333333337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M27"/>
  <sheetViews>
    <sheetView rightToLeft="1" view="pageBreakPreview" zoomScale="85" zoomScaleNormal="55" zoomScaleSheetLayoutView="85" workbookViewId="0">
      <selection activeCell="E29" sqref="E29"/>
    </sheetView>
  </sheetViews>
  <sheetFormatPr defaultColWidth="9" defaultRowHeight="18" x14ac:dyDescent="0.45"/>
  <cols>
    <col min="1" max="1" width="27.875" style="1" bestFit="1" customWidth="1"/>
    <col min="2" max="2" width="1.375" style="1" customWidth="1"/>
    <col min="3" max="3" width="9.625" style="1" bestFit="1" customWidth="1"/>
    <col min="4" max="4" width="1.375" style="1" customWidth="1"/>
    <col min="5" max="5" width="13.125" style="1" bestFit="1" customWidth="1"/>
    <col min="6" max="6" width="1.375" style="1" customWidth="1"/>
    <col min="7" max="7" width="11.625" style="1" bestFit="1" customWidth="1"/>
    <col min="8" max="8" width="1.375" style="1" customWidth="1"/>
    <col min="9" max="9" width="11.625" style="1" bestFit="1" customWidth="1"/>
    <col min="10" max="10" width="1.375" style="1" customWidth="1"/>
    <col min="11" max="11" width="7.375" style="1" bestFit="1" customWidth="1"/>
    <col min="12" max="12" width="1.375" style="1" customWidth="1"/>
    <col min="13" max="13" width="7" style="1" bestFit="1" customWidth="1"/>
    <col min="14" max="14" width="1.375" style="1" customWidth="1"/>
    <col min="15" max="15" width="15" style="1" bestFit="1" customWidth="1"/>
    <col min="16" max="16" width="1.375" style="1" customWidth="1"/>
    <col min="17" max="17" width="15.125" style="1" bestFit="1" customWidth="1"/>
    <col min="18" max="18" width="1.375" style="1" customWidth="1"/>
    <col min="19" max="19" width="4.875" style="1" bestFit="1" customWidth="1"/>
    <col min="20" max="20" width="0.75" style="1" customWidth="1"/>
    <col min="21" max="21" width="11.375" style="1" bestFit="1" customWidth="1"/>
    <col min="22" max="22" width="0.625" style="1" customWidth="1"/>
    <col min="23" max="23" width="4.875" style="1" bestFit="1" customWidth="1"/>
    <col min="24" max="24" width="0.75" style="1" customWidth="1"/>
    <col min="25" max="25" width="9.875" style="1" bestFit="1" customWidth="1"/>
    <col min="26" max="26" width="0.625" style="1" customWidth="1"/>
    <col min="27" max="27" width="11" style="1" bestFit="1" customWidth="1"/>
    <col min="28" max="28" width="1.375" style="1" customWidth="1"/>
    <col min="29" max="29" width="14.375" style="1" bestFit="1" customWidth="1"/>
    <col min="30" max="30" width="1.375" style="1" customWidth="1"/>
    <col min="31" max="31" width="15" style="1" bestFit="1" customWidth="1"/>
    <col min="32" max="32" width="1.375" style="1" customWidth="1"/>
    <col min="33" max="33" width="15.125" style="1" bestFit="1" customWidth="1"/>
    <col min="34" max="34" width="1.375" style="1" customWidth="1"/>
    <col min="35" max="35" width="16.75" style="1" bestFit="1" customWidth="1"/>
    <col min="36" max="36" width="9" style="1"/>
    <col min="37" max="37" width="5.25" style="1" bestFit="1" customWidth="1"/>
    <col min="38" max="38" width="9" style="1"/>
    <col min="39" max="39" width="5.25" style="1" bestFit="1" customWidth="1"/>
    <col min="40" max="16384" width="9" style="1"/>
  </cols>
  <sheetData>
    <row r="1" spans="1:39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9" s="14" customFormat="1" ht="36" x14ac:dyDescent="0.8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9" s="14" customFormat="1" ht="36" x14ac:dyDescent="0.8">
      <c r="A3" s="56" t="str">
        <f>'1'!A3:Y3</f>
        <v>‫برای ماه منتهی به 1402/02/31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5" spans="1:39" ht="21" x14ac:dyDescent="0.45">
      <c r="A5" s="66" t="s">
        <v>82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7" spans="1:39" ht="21" x14ac:dyDescent="0.45">
      <c r="C7" s="60" t="s">
        <v>14</v>
      </c>
      <c r="D7" s="60"/>
      <c r="E7" s="60"/>
      <c r="F7" s="60"/>
      <c r="G7" s="60"/>
      <c r="H7" s="60"/>
      <c r="I7" s="60"/>
      <c r="J7" s="60"/>
      <c r="K7" s="60"/>
      <c r="L7" s="32"/>
      <c r="M7" s="60" t="s">
        <v>122</v>
      </c>
      <c r="N7" s="61"/>
      <c r="O7" s="61"/>
      <c r="P7" s="61"/>
      <c r="Q7" s="61"/>
      <c r="S7" s="60" t="s">
        <v>3</v>
      </c>
      <c r="T7" s="60"/>
      <c r="U7" s="62"/>
      <c r="V7" s="62"/>
      <c r="W7" s="62"/>
      <c r="X7" s="62"/>
      <c r="Y7" s="62"/>
      <c r="AA7" s="60" t="s">
        <v>135</v>
      </c>
      <c r="AB7" s="61"/>
      <c r="AC7" s="61"/>
      <c r="AD7" s="61"/>
      <c r="AE7" s="61"/>
      <c r="AF7" s="61"/>
      <c r="AG7" s="61"/>
      <c r="AH7" s="61"/>
      <c r="AI7" s="61"/>
    </row>
    <row r="8" spans="1:39" ht="18.75" x14ac:dyDescent="0.45">
      <c r="A8" s="63" t="s">
        <v>15</v>
      </c>
      <c r="C8" s="65" t="s">
        <v>16</v>
      </c>
      <c r="E8" s="65" t="s">
        <v>17</v>
      </c>
      <c r="G8" s="65" t="s">
        <v>18</v>
      </c>
      <c r="I8" s="65" t="s">
        <v>19</v>
      </c>
      <c r="K8" s="65" t="s">
        <v>20</v>
      </c>
      <c r="M8" s="63" t="s">
        <v>5</v>
      </c>
      <c r="O8" s="63" t="s">
        <v>6</v>
      </c>
      <c r="Q8" s="63" t="s">
        <v>7</v>
      </c>
      <c r="S8" s="63" t="s">
        <v>8</v>
      </c>
      <c r="T8" s="63"/>
      <c r="U8" s="59"/>
      <c r="W8" s="63" t="s">
        <v>9</v>
      </c>
      <c r="X8" s="63"/>
      <c r="Y8" s="59"/>
      <c r="AA8" s="63" t="s">
        <v>5</v>
      </c>
      <c r="AC8" s="65" t="s">
        <v>21</v>
      </c>
      <c r="AE8" s="63" t="s">
        <v>6</v>
      </c>
      <c r="AG8" s="63" t="s">
        <v>7</v>
      </c>
      <c r="AI8" s="65" t="s">
        <v>11</v>
      </c>
    </row>
    <row r="9" spans="1:39" ht="18.75" x14ac:dyDescent="0.45">
      <c r="A9" s="64"/>
      <c r="C9" s="64"/>
      <c r="E9" s="64"/>
      <c r="G9" s="64"/>
      <c r="I9" s="64"/>
      <c r="K9" s="64"/>
      <c r="M9" s="64"/>
      <c r="O9" s="64"/>
      <c r="Q9" s="64"/>
      <c r="S9" s="12" t="s">
        <v>5</v>
      </c>
      <c r="T9" s="5"/>
      <c r="U9" s="12" t="s">
        <v>6</v>
      </c>
      <c r="W9" s="12" t="s">
        <v>5</v>
      </c>
      <c r="X9" s="5"/>
      <c r="Y9" s="12" t="s">
        <v>12</v>
      </c>
      <c r="AA9" s="64"/>
      <c r="AC9" s="64"/>
      <c r="AE9" s="64"/>
      <c r="AG9" s="64"/>
      <c r="AI9" s="64"/>
    </row>
    <row r="10" spans="1:39" ht="18.75" x14ac:dyDescent="0.45">
      <c r="A10" s="5"/>
      <c r="C10" s="5"/>
      <c r="E10" s="5"/>
      <c r="G10" s="5"/>
      <c r="I10" s="5"/>
      <c r="K10" s="5"/>
      <c r="M10" s="5"/>
      <c r="O10" s="7" t="s">
        <v>60</v>
      </c>
      <c r="Q10" s="7" t="s">
        <v>60</v>
      </c>
      <c r="S10" s="5"/>
      <c r="T10" s="5"/>
      <c r="U10" s="7" t="s">
        <v>60</v>
      </c>
      <c r="W10" s="5"/>
      <c r="X10" s="5"/>
      <c r="Y10" s="7" t="s">
        <v>60</v>
      </c>
      <c r="AA10" s="5"/>
      <c r="AC10" s="7" t="s">
        <v>60</v>
      </c>
      <c r="AE10" s="7" t="s">
        <v>60</v>
      </c>
      <c r="AG10" s="7" t="s">
        <v>60</v>
      </c>
      <c r="AI10" s="5"/>
    </row>
    <row r="11" spans="1:39" ht="18.75" x14ac:dyDescent="0.45">
      <c r="A11" s="5" t="s">
        <v>77</v>
      </c>
      <c r="C11" s="5" t="s">
        <v>78</v>
      </c>
      <c r="E11" s="5" t="s">
        <v>78</v>
      </c>
      <c r="G11" s="5" t="s">
        <v>79</v>
      </c>
      <c r="I11" s="5" t="s">
        <v>80</v>
      </c>
      <c r="K11" s="5">
        <v>18</v>
      </c>
      <c r="M11" s="5">
        <v>8090</v>
      </c>
      <c r="O11" s="5">
        <v>8088126563</v>
      </c>
      <c r="Q11" s="5">
        <v>8088826950</v>
      </c>
      <c r="S11" s="5">
        <v>0</v>
      </c>
      <c r="T11" s="5"/>
      <c r="U11" s="5">
        <v>0</v>
      </c>
      <c r="W11" s="5">
        <v>0</v>
      </c>
      <c r="X11" s="5"/>
      <c r="Y11" s="5">
        <v>0</v>
      </c>
      <c r="AA11" s="5">
        <v>8090</v>
      </c>
      <c r="AC11" s="5">
        <v>1000000</v>
      </c>
      <c r="AE11" s="5">
        <v>8088126563</v>
      </c>
      <c r="AG11" s="5">
        <v>8088826950</v>
      </c>
      <c r="AI11" s="53">
        <v>2.3E-3</v>
      </c>
      <c r="AK11" s="1" t="s">
        <v>124</v>
      </c>
    </row>
    <row r="12" spans="1:39" ht="18.75" x14ac:dyDescent="0.45">
      <c r="A12" s="5" t="s">
        <v>125</v>
      </c>
      <c r="C12" s="5" t="s">
        <v>78</v>
      </c>
      <c r="E12" s="5" t="s">
        <v>78</v>
      </c>
      <c r="G12" s="5" t="s">
        <v>126</v>
      </c>
      <c r="I12" s="5" t="s">
        <v>127</v>
      </c>
      <c r="K12" s="5">
        <v>21</v>
      </c>
      <c r="M12" s="5">
        <v>1875</v>
      </c>
      <c r="O12" s="5">
        <v>1876359375</v>
      </c>
      <c r="Q12" s="5">
        <v>1873640625</v>
      </c>
      <c r="S12" s="5">
        <v>10</v>
      </c>
      <c r="T12" s="5"/>
      <c r="U12" s="5">
        <v>10009953</v>
      </c>
      <c r="W12" s="5">
        <v>5</v>
      </c>
      <c r="X12" s="5"/>
      <c r="Y12" s="5">
        <v>5021109</v>
      </c>
      <c r="AA12" s="5">
        <v>1880</v>
      </c>
      <c r="AC12" s="5">
        <v>995000</v>
      </c>
      <c r="AE12" s="5">
        <v>1881365629</v>
      </c>
      <c r="AG12" s="5">
        <v>1869243815</v>
      </c>
      <c r="AI12" s="53">
        <v>5.0000000000000001E-4</v>
      </c>
      <c r="AK12" s="1" t="s">
        <v>128</v>
      </c>
    </row>
    <row r="13" spans="1:39" ht="18.75" x14ac:dyDescent="0.45">
      <c r="A13" s="5" t="s">
        <v>129</v>
      </c>
      <c r="C13" s="5" t="s">
        <v>78</v>
      </c>
      <c r="E13" s="5" t="s">
        <v>78</v>
      </c>
      <c r="G13" s="5" t="s">
        <v>130</v>
      </c>
      <c r="I13" s="5" t="s">
        <v>131</v>
      </c>
      <c r="K13" s="5">
        <v>18</v>
      </c>
      <c r="M13" s="5">
        <v>5000</v>
      </c>
      <c r="O13" s="5">
        <v>5003625000</v>
      </c>
      <c r="Q13" s="5">
        <v>4996375000</v>
      </c>
      <c r="S13" s="5">
        <v>0</v>
      </c>
      <c r="T13" s="5"/>
      <c r="U13" s="5">
        <v>0</v>
      </c>
      <c r="W13" s="5">
        <v>0</v>
      </c>
      <c r="X13" s="5"/>
      <c r="Y13" s="5">
        <v>0</v>
      </c>
      <c r="AA13" s="5">
        <v>5000</v>
      </c>
      <c r="AC13" s="5">
        <v>1000000</v>
      </c>
      <c r="AE13" s="5">
        <v>5003625000</v>
      </c>
      <c r="AG13" s="5">
        <v>4996375000</v>
      </c>
      <c r="AI13" s="53">
        <v>1.4E-3</v>
      </c>
      <c r="AK13" s="1" t="s">
        <v>132</v>
      </c>
    </row>
    <row r="14" spans="1:39" ht="18.75" x14ac:dyDescent="0.45">
      <c r="A14" s="13" t="s">
        <v>133</v>
      </c>
      <c r="C14" s="6" t="s">
        <v>78</v>
      </c>
      <c r="E14" s="6" t="s">
        <v>78</v>
      </c>
      <c r="G14" s="6" t="s">
        <v>130</v>
      </c>
      <c r="I14" s="6" t="s">
        <v>131</v>
      </c>
      <c r="K14" s="23">
        <v>18</v>
      </c>
      <c r="L14" s="23"/>
      <c r="M14" s="23">
        <v>10000</v>
      </c>
      <c r="N14" s="23"/>
      <c r="O14" s="23">
        <v>10006250000</v>
      </c>
      <c r="P14" s="23"/>
      <c r="Q14" s="23">
        <v>9992750000</v>
      </c>
      <c r="R14" s="23"/>
      <c r="S14" s="23">
        <v>0</v>
      </c>
      <c r="T14" s="23"/>
      <c r="U14" s="23">
        <v>0</v>
      </c>
      <c r="V14" s="23"/>
      <c r="W14" s="23">
        <v>0</v>
      </c>
      <c r="X14" s="23"/>
      <c r="Y14" s="23">
        <v>0</v>
      </c>
      <c r="Z14" s="23"/>
      <c r="AA14" s="23">
        <v>10000</v>
      </c>
      <c r="AB14" s="23"/>
      <c r="AC14" s="23">
        <v>1002988</v>
      </c>
      <c r="AD14" s="23"/>
      <c r="AE14" s="23">
        <v>10006250000</v>
      </c>
      <c r="AF14" s="23"/>
      <c r="AG14" s="23">
        <v>10022608337</v>
      </c>
      <c r="AI14" s="53">
        <v>2.8E-3</v>
      </c>
      <c r="AK14" s="1" t="s">
        <v>134</v>
      </c>
      <c r="AM14" s="1" t="s">
        <v>81</v>
      </c>
    </row>
    <row r="15" spans="1:39" ht="19.5" thickBot="1" x14ac:dyDescent="0.5">
      <c r="A15" s="5"/>
      <c r="M15" s="7">
        <f>SUM(M11:$M$14)</f>
        <v>24965</v>
      </c>
      <c r="N15" s="16"/>
      <c r="O15" s="7">
        <f>SUM(O11:$O$14)</f>
        <v>24974360938</v>
      </c>
      <c r="P15" s="16"/>
      <c r="Q15" s="7">
        <f>SUM(Q11:$Q$14)</f>
        <v>24951592575</v>
      </c>
      <c r="R15" s="16"/>
      <c r="S15" s="24">
        <f>SUM(S11:$S$14)</f>
        <v>10</v>
      </c>
      <c r="T15" s="23"/>
      <c r="U15" s="24">
        <f>SUM(U11:$U$14)</f>
        <v>10009953</v>
      </c>
      <c r="V15" s="16"/>
      <c r="W15" s="24">
        <f>SUM(W11:$W$14)</f>
        <v>5</v>
      </c>
      <c r="X15" s="23"/>
      <c r="Y15" s="24">
        <f>SUM(Y11:$Y$14)</f>
        <v>5021109</v>
      </c>
      <c r="Z15" s="16"/>
      <c r="AA15" s="7">
        <f>SUM(AA11:$AA$14)</f>
        <v>24970</v>
      </c>
      <c r="AB15" s="16"/>
      <c r="AC15" s="7">
        <f>SUM(AC11:$AC$14)</f>
        <v>3997988</v>
      </c>
      <c r="AD15" s="16"/>
      <c r="AE15" s="7">
        <f>SUM(AE11:$AE$14)</f>
        <v>24979367192</v>
      </c>
      <c r="AF15" s="16"/>
      <c r="AG15" s="7">
        <f>SUM(AG11:$AG$14)</f>
        <v>24977054102</v>
      </c>
      <c r="AH15" s="16"/>
      <c r="AI15" s="10">
        <f>SUM(AI11:$AI$14)</f>
        <v>6.9999999999999993E-3</v>
      </c>
    </row>
    <row r="16" spans="1:39" ht="19.5" thickTop="1" x14ac:dyDescent="0.45">
      <c r="M16" s="8"/>
      <c r="O16" s="8"/>
      <c r="Q16" s="8"/>
      <c r="S16" s="8"/>
      <c r="T16" s="5"/>
      <c r="U16" s="8"/>
      <c r="W16" s="8"/>
      <c r="X16" s="5"/>
      <c r="Y16" s="8"/>
      <c r="AA16" s="8"/>
      <c r="AC16" s="8"/>
      <c r="AE16" s="8"/>
      <c r="AG16" s="8"/>
      <c r="AI16" s="8"/>
    </row>
    <row r="27" spans="1:1" x14ac:dyDescent="0.45">
      <c r="A27" s="1" t="s">
        <v>115</v>
      </c>
    </row>
  </sheetData>
  <mergeCells count="24">
    <mergeCell ref="AG8:AG9"/>
    <mergeCell ref="AI8:AI9"/>
    <mergeCell ref="S8:U8"/>
    <mergeCell ref="W8:Y8"/>
    <mergeCell ref="AA8:AA9"/>
    <mergeCell ref="AC8:AC9"/>
    <mergeCell ref="AE8:AE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M7:Q7"/>
    <mergeCell ref="S7:Y7"/>
    <mergeCell ref="AA7:AI7"/>
    <mergeCell ref="C7:K7"/>
  </mergeCells>
  <printOptions horizontalCentered="1"/>
  <pageMargins left="0.118110236220472" right="0.118110236220472" top="0.15748031496063" bottom="0.55208333333333337" header="0" footer="0"/>
  <pageSetup paperSize="9" scale="58" firstPageNumber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S34"/>
  <sheetViews>
    <sheetView rightToLeft="1" view="pageBreakPreview" zoomScale="85" zoomScaleNormal="55" zoomScaleSheetLayoutView="85" workbookViewId="0">
      <selection activeCell="E29" sqref="E29"/>
    </sheetView>
  </sheetViews>
  <sheetFormatPr defaultColWidth="9" defaultRowHeight="18" x14ac:dyDescent="0.45"/>
  <cols>
    <col min="1" max="1" width="23.375" style="1" customWidth="1"/>
    <col min="2" max="2" width="0.375" style="1" customWidth="1"/>
    <col min="3" max="3" width="21.125" style="1" bestFit="1" customWidth="1"/>
    <col min="4" max="4" width="1.375" style="1" customWidth="1"/>
    <col min="5" max="5" width="13.375" style="1" bestFit="1" customWidth="1"/>
    <col min="6" max="6" width="0.875" style="1" customWidth="1"/>
    <col min="7" max="7" width="11.375" style="1" bestFit="1" customWidth="1"/>
    <col min="8" max="8" width="0.375" style="1" customWidth="1"/>
    <col min="9" max="9" width="11.25" style="1" bestFit="1" customWidth="1"/>
    <col min="10" max="10" width="0.625" style="1" customWidth="1"/>
    <col min="11" max="11" width="16.25" style="1" bestFit="1" customWidth="1"/>
    <col min="12" max="12" width="0.75" style="1" customWidth="1"/>
    <col min="13" max="13" width="18.375" style="1" bestFit="1" customWidth="1"/>
    <col min="14" max="14" width="0.375" style="1" customWidth="1"/>
    <col min="15" max="15" width="19.375" style="1" bestFit="1" customWidth="1"/>
    <col min="16" max="16" width="0.75" style="1" customWidth="1"/>
    <col min="17" max="17" width="15.625" style="1" bestFit="1" customWidth="1"/>
    <col min="18" max="18" width="0.875" style="1" customWidth="1"/>
    <col min="19" max="19" width="11" style="16" bestFit="1" customWidth="1"/>
    <col min="20" max="16384" width="9" style="1"/>
  </cols>
  <sheetData>
    <row r="1" spans="1:19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14" customFormat="1" ht="36" x14ac:dyDescent="0.8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s="14" customFormat="1" ht="36" x14ac:dyDescent="0.8">
      <c r="A3" s="56" t="str">
        <f>'2'!A3:AI3</f>
        <v>‫برای ماه منتهی به 1402/02/31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1" x14ac:dyDescent="0.45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6" spans="1:19" ht="21" x14ac:dyDescent="0.45">
      <c r="C6" s="60" t="s">
        <v>22</v>
      </c>
      <c r="D6" s="61"/>
      <c r="E6" s="61"/>
      <c r="F6" s="61"/>
      <c r="G6" s="61"/>
      <c r="H6" s="61"/>
      <c r="I6" s="61"/>
      <c r="K6" s="2" t="s">
        <v>122</v>
      </c>
      <c r="M6" s="60" t="s">
        <v>3</v>
      </c>
      <c r="N6" s="61"/>
      <c r="O6" s="61"/>
      <c r="Q6" s="60" t="s">
        <v>123</v>
      </c>
      <c r="R6" s="61"/>
      <c r="S6" s="61"/>
    </row>
    <row r="7" spans="1:19" ht="42" x14ac:dyDescent="0.45">
      <c r="A7" s="2" t="s">
        <v>23</v>
      </c>
      <c r="C7" s="2" t="s">
        <v>24</v>
      </c>
      <c r="E7" s="2" t="s">
        <v>25</v>
      </c>
      <c r="G7" s="3" t="s">
        <v>26</v>
      </c>
      <c r="I7" s="3" t="s">
        <v>27</v>
      </c>
      <c r="K7" s="2" t="s">
        <v>28</v>
      </c>
      <c r="M7" s="2" t="s">
        <v>29</v>
      </c>
      <c r="O7" s="2" t="s">
        <v>30</v>
      </c>
      <c r="Q7" s="2" t="s">
        <v>28</v>
      </c>
      <c r="S7" s="3" t="s">
        <v>11</v>
      </c>
    </row>
    <row r="8" spans="1:19" ht="21" x14ac:dyDescent="0.45">
      <c r="A8" s="11"/>
      <c r="C8" s="11"/>
      <c r="E8" s="11"/>
      <c r="G8" s="21"/>
      <c r="I8" s="26" t="s">
        <v>61</v>
      </c>
      <c r="K8" s="7" t="s">
        <v>60</v>
      </c>
      <c r="M8" s="7" t="s">
        <v>60</v>
      </c>
      <c r="O8" s="7" t="s">
        <v>60</v>
      </c>
      <c r="Q8" s="7" t="s">
        <v>60</v>
      </c>
      <c r="S8" s="4"/>
    </row>
    <row r="9" spans="1:19" ht="18.75" x14ac:dyDescent="0.45">
      <c r="A9" s="13" t="s">
        <v>102</v>
      </c>
      <c r="C9" s="43" t="s">
        <v>136</v>
      </c>
      <c r="E9" s="4" t="s">
        <v>85</v>
      </c>
      <c r="G9" s="6" t="s">
        <v>86</v>
      </c>
      <c r="I9" s="6">
        <v>0</v>
      </c>
      <c r="K9" s="39">
        <v>9580000</v>
      </c>
      <c r="L9" s="39"/>
      <c r="M9" s="39">
        <v>0</v>
      </c>
      <c r="N9" s="39"/>
      <c r="O9" s="39">
        <v>0</v>
      </c>
      <c r="P9" s="39"/>
      <c r="Q9" s="39">
        <v>9580000</v>
      </c>
      <c r="S9" s="9" t="s">
        <v>119</v>
      </c>
    </row>
    <row r="10" spans="1:19" ht="18.75" x14ac:dyDescent="0.45">
      <c r="A10" s="13" t="s">
        <v>103</v>
      </c>
      <c r="C10" s="43" t="s">
        <v>87</v>
      </c>
      <c r="E10" s="4" t="s">
        <v>84</v>
      </c>
      <c r="G10" s="6" t="s">
        <v>88</v>
      </c>
      <c r="I10" s="6">
        <v>0</v>
      </c>
      <c r="K10" s="39">
        <v>123400914492</v>
      </c>
      <c r="L10" s="39"/>
      <c r="M10" s="39">
        <v>11598729283</v>
      </c>
      <c r="N10" s="39"/>
      <c r="O10" s="39">
        <v>126060092308</v>
      </c>
      <c r="P10" s="39"/>
      <c r="Q10" s="39">
        <v>8939551467</v>
      </c>
      <c r="S10" s="9" t="s">
        <v>137</v>
      </c>
    </row>
    <row r="11" spans="1:19" ht="18.75" x14ac:dyDescent="0.45">
      <c r="A11" s="13" t="s">
        <v>104</v>
      </c>
      <c r="C11" s="43" t="s">
        <v>89</v>
      </c>
      <c r="E11" s="4" t="s">
        <v>84</v>
      </c>
      <c r="G11" s="6" t="s">
        <v>79</v>
      </c>
      <c r="I11" s="6">
        <v>0</v>
      </c>
      <c r="K11" s="39">
        <v>1533874562</v>
      </c>
      <c r="L11" s="39"/>
      <c r="M11" s="39">
        <v>6904218565</v>
      </c>
      <c r="N11" s="39"/>
      <c r="O11" s="39">
        <v>420000</v>
      </c>
      <c r="P11" s="39"/>
      <c r="Q11" s="39">
        <v>8437673127</v>
      </c>
      <c r="S11" s="9" t="s">
        <v>138</v>
      </c>
    </row>
    <row r="12" spans="1:19" ht="18.75" x14ac:dyDescent="0.45">
      <c r="A12" s="13" t="s">
        <v>102</v>
      </c>
      <c r="C12" s="43" t="s">
        <v>139</v>
      </c>
      <c r="E12" s="4" t="s">
        <v>84</v>
      </c>
      <c r="G12" s="6" t="s">
        <v>90</v>
      </c>
      <c r="I12" s="6">
        <v>0</v>
      </c>
      <c r="K12" s="39">
        <v>133414</v>
      </c>
      <c r="L12" s="39"/>
      <c r="M12" s="39">
        <v>26262874801</v>
      </c>
      <c r="N12" s="39"/>
      <c r="O12" s="39">
        <v>26260250000</v>
      </c>
      <c r="P12" s="39"/>
      <c r="Q12" s="39">
        <v>2758215</v>
      </c>
      <c r="S12" s="9" t="s">
        <v>119</v>
      </c>
    </row>
    <row r="13" spans="1:19" ht="18.75" x14ac:dyDescent="0.45">
      <c r="A13" s="13" t="s">
        <v>102</v>
      </c>
      <c r="C13" s="43" t="s">
        <v>98</v>
      </c>
      <c r="E13" s="4" t="s">
        <v>84</v>
      </c>
      <c r="G13" s="6" t="s">
        <v>91</v>
      </c>
      <c r="I13" s="6">
        <v>0</v>
      </c>
      <c r="K13" s="39">
        <v>612265</v>
      </c>
      <c r="L13" s="39"/>
      <c r="M13" s="39">
        <v>2590</v>
      </c>
      <c r="N13" s="39"/>
      <c r="O13" s="39">
        <v>0</v>
      </c>
      <c r="P13" s="39"/>
      <c r="Q13" s="39">
        <v>614855</v>
      </c>
      <c r="S13" s="9" t="s">
        <v>119</v>
      </c>
    </row>
    <row r="14" spans="1:19" ht="18.75" x14ac:dyDescent="0.45">
      <c r="A14" s="13" t="s">
        <v>105</v>
      </c>
      <c r="C14" s="43" t="s">
        <v>92</v>
      </c>
      <c r="E14" s="4" t="s">
        <v>84</v>
      </c>
      <c r="G14" s="6" t="s">
        <v>93</v>
      </c>
      <c r="I14" s="6">
        <v>0</v>
      </c>
      <c r="K14" s="39">
        <v>1053257437</v>
      </c>
      <c r="L14" s="39"/>
      <c r="M14" s="39">
        <v>2512808337855</v>
      </c>
      <c r="N14" s="39"/>
      <c r="O14" s="39">
        <v>2512857050000</v>
      </c>
      <c r="P14" s="39"/>
      <c r="Q14" s="39">
        <v>1004545292</v>
      </c>
      <c r="S14" s="9" t="s">
        <v>140</v>
      </c>
    </row>
    <row r="15" spans="1:19" ht="18.75" x14ac:dyDescent="0.45">
      <c r="A15" s="13" t="s">
        <v>105</v>
      </c>
      <c r="C15" s="43" t="s">
        <v>94</v>
      </c>
      <c r="E15" s="4" t="s">
        <v>84</v>
      </c>
      <c r="G15" s="6" t="s">
        <v>93</v>
      </c>
      <c r="I15" s="6">
        <v>0</v>
      </c>
      <c r="K15" s="39">
        <v>3776520421</v>
      </c>
      <c r="L15" s="39"/>
      <c r="M15" s="39">
        <v>4131674646323</v>
      </c>
      <c r="N15" s="39"/>
      <c r="O15" s="39">
        <v>4135022177214</v>
      </c>
      <c r="P15" s="39"/>
      <c r="Q15" s="39">
        <v>428989530</v>
      </c>
      <c r="S15" s="9" t="s">
        <v>141</v>
      </c>
    </row>
    <row r="16" spans="1:19" ht="18.75" x14ac:dyDescent="0.45">
      <c r="A16" s="13" t="s">
        <v>106</v>
      </c>
      <c r="C16" s="43" t="s">
        <v>107</v>
      </c>
      <c r="E16" s="4" t="s">
        <v>84</v>
      </c>
      <c r="G16" s="6" t="s">
        <v>108</v>
      </c>
      <c r="I16" s="6">
        <v>0</v>
      </c>
      <c r="K16" s="39">
        <v>247554705</v>
      </c>
      <c r="L16" s="39"/>
      <c r="M16" s="39">
        <v>13015113521</v>
      </c>
      <c r="N16" s="39"/>
      <c r="O16" s="39">
        <v>6629436430</v>
      </c>
      <c r="P16" s="39"/>
      <c r="Q16" s="39">
        <v>6633231796</v>
      </c>
      <c r="S16" s="9" t="s">
        <v>142</v>
      </c>
    </row>
    <row r="17" spans="1:19" ht="18.75" x14ac:dyDescent="0.45">
      <c r="A17" s="13" t="s">
        <v>106</v>
      </c>
      <c r="C17" s="43" t="s">
        <v>109</v>
      </c>
      <c r="E17" s="4" t="s">
        <v>84</v>
      </c>
      <c r="G17" s="6" t="s">
        <v>108</v>
      </c>
      <c r="I17" s="6">
        <v>0</v>
      </c>
      <c r="K17" s="39">
        <v>14832763752</v>
      </c>
      <c r="L17" s="39"/>
      <c r="M17" s="39">
        <v>16131963356</v>
      </c>
      <c r="N17" s="39"/>
      <c r="O17" s="39">
        <v>29256055774</v>
      </c>
      <c r="P17" s="39"/>
      <c r="Q17" s="39">
        <v>1708671334</v>
      </c>
      <c r="S17" s="9" t="s">
        <v>128</v>
      </c>
    </row>
    <row r="18" spans="1:19" ht="18.75" x14ac:dyDescent="0.45">
      <c r="A18" s="13" t="s">
        <v>106</v>
      </c>
      <c r="C18" s="43" t="s">
        <v>110</v>
      </c>
      <c r="E18" s="4" t="s">
        <v>84</v>
      </c>
      <c r="G18" s="6" t="s">
        <v>108</v>
      </c>
      <c r="I18" s="6">
        <v>0</v>
      </c>
      <c r="K18" s="39">
        <v>7944206708</v>
      </c>
      <c r="L18" s="39"/>
      <c r="M18" s="39">
        <v>27232555777</v>
      </c>
      <c r="N18" s="39"/>
      <c r="O18" s="39">
        <v>34631611642</v>
      </c>
      <c r="P18" s="39"/>
      <c r="Q18" s="39">
        <v>545150843</v>
      </c>
      <c r="S18" s="9" t="s">
        <v>143</v>
      </c>
    </row>
    <row r="19" spans="1:19" ht="18.75" x14ac:dyDescent="0.45">
      <c r="A19" s="13" t="s">
        <v>106</v>
      </c>
      <c r="C19" s="43" t="s">
        <v>111</v>
      </c>
      <c r="E19" s="4" t="s">
        <v>84</v>
      </c>
      <c r="G19" s="6" t="s">
        <v>108</v>
      </c>
      <c r="I19" s="6">
        <v>0</v>
      </c>
      <c r="K19" s="39">
        <v>918302</v>
      </c>
      <c r="L19" s="39"/>
      <c r="M19" s="39">
        <v>99717843353</v>
      </c>
      <c r="N19" s="39"/>
      <c r="O19" s="39">
        <v>89176122450</v>
      </c>
      <c r="P19" s="39"/>
      <c r="Q19" s="39">
        <v>10542639205</v>
      </c>
      <c r="S19" s="9" t="s">
        <v>144</v>
      </c>
    </row>
    <row r="20" spans="1:19" ht="18.75" x14ac:dyDescent="0.45">
      <c r="A20" s="13" t="s">
        <v>106</v>
      </c>
      <c r="C20" s="42" t="s">
        <v>112</v>
      </c>
      <c r="E20" s="4" t="s">
        <v>84</v>
      </c>
      <c r="G20" s="6" t="s">
        <v>108</v>
      </c>
      <c r="I20" s="6">
        <v>0</v>
      </c>
      <c r="K20" s="39">
        <v>544364</v>
      </c>
      <c r="L20" s="39"/>
      <c r="M20" s="39">
        <v>35196764430</v>
      </c>
      <c r="N20" s="39"/>
      <c r="O20" s="39">
        <v>35196762128</v>
      </c>
      <c r="P20" s="39"/>
      <c r="Q20" s="39">
        <v>546666</v>
      </c>
      <c r="S20" s="9" t="s">
        <v>119</v>
      </c>
    </row>
    <row r="21" spans="1:19" ht="18.75" x14ac:dyDescent="0.45">
      <c r="A21" s="13" t="s">
        <v>106</v>
      </c>
      <c r="C21" s="42" t="s">
        <v>113</v>
      </c>
      <c r="E21" s="4" t="s">
        <v>84</v>
      </c>
      <c r="G21" s="6" t="s">
        <v>108</v>
      </c>
      <c r="I21" s="6">
        <v>0</v>
      </c>
      <c r="K21" s="39">
        <v>544364</v>
      </c>
      <c r="L21" s="39"/>
      <c r="M21" s="39">
        <v>70848575739</v>
      </c>
      <c r="N21" s="39"/>
      <c r="O21" s="39">
        <v>70810750000</v>
      </c>
      <c r="P21" s="39"/>
      <c r="Q21" s="39">
        <v>38370103</v>
      </c>
      <c r="S21" s="9" t="s">
        <v>119</v>
      </c>
    </row>
    <row r="22" spans="1:19" ht="18.75" x14ac:dyDescent="0.45">
      <c r="A22" s="13" t="s">
        <v>106</v>
      </c>
      <c r="C22" s="42" t="s">
        <v>145</v>
      </c>
      <c r="E22" s="4" t="s">
        <v>84</v>
      </c>
      <c r="G22" s="6" t="s">
        <v>146</v>
      </c>
      <c r="I22" s="6">
        <v>0</v>
      </c>
      <c r="K22" s="39">
        <v>450000</v>
      </c>
      <c r="L22" s="39"/>
      <c r="M22" s="39">
        <v>0</v>
      </c>
      <c r="N22" s="39"/>
      <c r="O22" s="39">
        <v>0</v>
      </c>
      <c r="P22" s="39"/>
      <c r="Q22" s="39">
        <v>450000</v>
      </c>
      <c r="S22" s="9" t="s">
        <v>119</v>
      </c>
    </row>
    <row r="23" spans="1:19" ht="18.75" x14ac:dyDescent="0.45">
      <c r="A23" s="13" t="s">
        <v>106</v>
      </c>
      <c r="C23" s="42" t="s">
        <v>147</v>
      </c>
      <c r="E23" s="4" t="s">
        <v>84</v>
      </c>
      <c r="G23" s="6" t="s">
        <v>146</v>
      </c>
      <c r="I23" s="6">
        <v>0</v>
      </c>
      <c r="K23" s="39">
        <v>450000</v>
      </c>
      <c r="L23" s="39"/>
      <c r="M23" s="39">
        <v>350051215044</v>
      </c>
      <c r="N23" s="39"/>
      <c r="O23" s="39">
        <v>350049056964</v>
      </c>
      <c r="P23" s="39"/>
      <c r="Q23" s="39">
        <v>2608080</v>
      </c>
      <c r="S23" s="9" t="s">
        <v>119</v>
      </c>
    </row>
    <row r="24" spans="1:19" ht="18.75" x14ac:dyDescent="0.45">
      <c r="A24" s="13" t="s">
        <v>106</v>
      </c>
      <c r="C24" s="42" t="s">
        <v>148</v>
      </c>
      <c r="E24" s="4" t="s">
        <v>84</v>
      </c>
      <c r="G24" s="6" t="s">
        <v>146</v>
      </c>
      <c r="I24" s="6">
        <v>0</v>
      </c>
      <c r="K24" s="39">
        <v>450000</v>
      </c>
      <c r="L24" s="39"/>
      <c r="M24" s="39">
        <v>0</v>
      </c>
      <c r="N24" s="39"/>
      <c r="O24" s="39">
        <v>0</v>
      </c>
      <c r="P24" s="39"/>
      <c r="Q24" s="39">
        <v>450000</v>
      </c>
      <c r="S24" s="9" t="s">
        <v>119</v>
      </c>
    </row>
    <row r="25" spans="1:19" ht="18.75" x14ac:dyDescent="0.45">
      <c r="A25" s="13" t="s">
        <v>106</v>
      </c>
      <c r="C25" s="43" t="s">
        <v>149</v>
      </c>
      <c r="E25" s="4" t="s">
        <v>84</v>
      </c>
      <c r="G25" s="6" t="s">
        <v>146</v>
      </c>
      <c r="I25" s="6">
        <v>0</v>
      </c>
      <c r="K25" s="39">
        <v>450000</v>
      </c>
      <c r="L25" s="39"/>
      <c r="M25" s="39">
        <v>0</v>
      </c>
      <c r="N25" s="39"/>
      <c r="O25" s="39">
        <v>0</v>
      </c>
      <c r="P25" s="39"/>
      <c r="Q25" s="39">
        <v>450000</v>
      </c>
      <c r="S25" s="9" t="s">
        <v>119</v>
      </c>
    </row>
    <row r="26" spans="1:19" ht="18.75" x14ac:dyDescent="0.45">
      <c r="A26" s="13" t="s">
        <v>106</v>
      </c>
      <c r="C26" s="43" t="s">
        <v>150</v>
      </c>
      <c r="E26" s="4" t="s">
        <v>84</v>
      </c>
      <c r="G26" s="6" t="s">
        <v>146</v>
      </c>
      <c r="I26" s="6">
        <v>0</v>
      </c>
      <c r="K26" s="39">
        <v>64289168482</v>
      </c>
      <c r="L26" s="39"/>
      <c r="M26" s="39">
        <v>273008797</v>
      </c>
      <c r="N26" s="39"/>
      <c r="O26" s="39">
        <v>61589596137</v>
      </c>
      <c r="P26" s="39"/>
      <c r="Q26" s="39">
        <v>2972581142</v>
      </c>
      <c r="S26" s="9" t="s">
        <v>151</v>
      </c>
    </row>
    <row r="27" spans="1:19" ht="18.75" x14ac:dyDescent="0.45">
      <c r="A27" s="13" t="s">
        <v>106</v>
      </c>
      <c r="C27" s="43" t="s">
        <v>152</v>
      </c>
      <c r="E27" s="4" t="s">
        <v>84</v>
      </c>
      <c r="G27" s="6" t="s">
        <v>146</v>
      </c>
      <c r="I27" s="6">
        <v>0</v>
      </c>
      <c r="K27" s="39">
        <v>2182522905</v>
      </c>
      <c r="L27" s="39"/>
      <c r="M27" s="39">
        <v>2682834444</v>
      </c>
      <c r="N27" s="39"/>
      <c r="O27" s="39">
        <v>4405176589</v>
      </c>
      <c r="P27" s="39"/>
      <c r="Q27" s="39">
        <v>460180760</v>
      </c>
      <c r="S27" s="9" t="s">
        <v>141</v>
      </c>
    </row>
    <row r="28" spans="1:19" ht="18.75" x14ac:dyDescent="0.45">
      <c r="A28" s="13" t="s">
        <v>106</v>
      </c>
      <c r="C28" s="43" t="s">
        <v>153</v>
      </c>
      <c r="E28" s="4" t="s">
        <v>84</v>
      </c>
      <c r="G28" s="6" t="s">
        <v>146</v>
      </c>
      <c r="I28" s="6">
        <v>0</v>
      </c>
      <c r="K28" s="39">
        <v>440000</v>
      </c>
      <c r="L28" s="39"/>
      <c r="M28" s="39">
        <v>2682834444</v>
      </c>
      <c r="N28" s="39"/>
      <c r="O28" s="39">
        <v>2682834444</v>
      </c>
      <c r="P28" s="39"/>
      <c r="Q28" s="39">
        <v>440000</v>
      </c>
      <c r="S28" s="9" t="s">
        <v>119</v>
      </c>
    </row>
    <row r="29" spans="1:19" ht="18.75" x14ac:dyDescent="0.45">
      <c r="A29" s="13" t="s">
        <v>106</v>
      </c>
      <c r="C29" s="43" t="s">
        <v>154</v>
      </c>
      <c r="E29" s="4" t="s">
        <v>84</v>
      </c>
      <c r="G29" s="6" t="s">
        <v>130</v>
      </c>
      <c r="I29" s="6">
        <v>0</v>
      </c>
      <c r="K29" s="39">
        <v>426000</v>
      </c>
      <c r="L29" s="39"/>
      <c r="M29" s="39">
        <v>0</v>
      </c>
      <c r="N29" s="39"/>
      <c r="O29" s="39">
        <v>0</v>
      </c>
      <c r="P29" s="39"/>
      <c r="Q29" s="39">
        <v>426000</v>
      </c>
      <c r="S29" s="9" t="s">
        <v>119</v>
      </c>
    </row>
    <row r="30" spans="1:19" ht="18.75" x14ac:dyDescent="0.45">
      <c r="A30" s="13" t="s">
        <v>106</v>
      </c>
      <c r="C30" s="42" t="s">
        <v>155</v>
      </c>
      <c r="E30" s="4" t="s">
        <v>156</v>
      </c>
      <c r="G30" s="6" t="s">
        <v>157</v>
      </c>
      <c r="I30" s="6">
        <v>26.5</v>
      </c>
      <c r="K30" s="39">
        <v>0</v>
      </c>
      <c r="L30" s="39"/>
      <c r="M30" s="39">
        <v>60000000000</v>
      </c>
      <c r="N30" s="39"/>
      <c r="O30" s="39">
        <v>0</v>
      </c>
      <c r="P30" s="39"/>
      <c r="Q30" s="39">
        <v>60000000000</v>
      </c>
      <c r="S30" s="9" t="s">
        <v>158</v>
      </c>
    </row>
    <row r="31" spans="1:19" ht="19.5" thickBot="1" x14ac:dyDescent="0.5">
      <c r="A31" s="5"/>
      <c r="K31" s="40">
        <f>SUM(K9:K30)</f>
        <v>219275782173</v>
      </c>
      <c r="L31" s="41"/>
      <c r="M31" s="40">
        <f>SUM(M9:M30)</f>
        <v>7367081518322</v>
      </c>
      <c r="N31" s="41"/>
      <c r="O31" s="40">
        <f>SUM(O9:O30)</f>
        <v>7484627392080</v>
      </c>
      <c r="P31" s="41"/>
      <c r="Q31" s="40">
        <f>SUM(Q9:Q30)</f>
        <v>101729908415</v>
      </c>
      <c r="R31" s="5"/>
      <c r="S31" s="37">
        <f>SUM(S9:S30)</f>
        <v>0</v>
      </c>
    </row>
    <row r="32" spans="1:19" ht="19.5" thickTop="1" x14ac:dyDescent="0.45">
      <c r="K32" s="22"/>
      <c r="L32" s="17"/>
      <c r="M32" s="22"/>
      <c r="N32" s="17"/>
      <c r="O32" s="22"/>
      <c r="P32" s="17"/>
      <c r="Q32" s="22"/>
      <c r="S32" s="8"/>
    </row>
    <row r="33" spans="18:19" x14ac:dyDescent="0.45">
      <c r="R33" s="16"/>
      <c r="S33" s="1"/>
    </row>
    <row r="34" spans="18:19" x14ac:dyDescent="0.45">
      <c r="R34" s="16"/>
      <c r="S34" s="1"/>
    </row>
  </sheetData>
  <mergeCells count="7">
    <mergeCell ref="A1:S1"/>
    <mergeCell ref="A2:S2"/>
    <mergeCell ref="A3:S3"/>
    <mergeCell ref="A4:S4"/>
    <mergeCell ref="C6:I6"/>
    <mergeCell ref="M6:O6"/>
    <mergeCell ref="Q6:S6"/>
  </mergeCells>
  <printOptions horizontalCentered="1"/>
  <pageMargins left="0.118110236220472" right="0.118110236220472" top="0.15748031496063" bottom="0.55208333333333337" header="0" footer="0"/>
  <pageSetup paperSize="9" scale="84" firstPageNumber="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T28"/>
  <sheetViews>
    <sheetView rightToLeft="1" view="pageBreakPreview" zoomScale="70" zoomScaleNormal="70" zoomScaleSheetLayoutView="70" workbookViewId="0">
      <selection activeCell="E29" sqref="E29"/>
    </sheetView>
  </sheetViews>
  <sheetFormatPr defaultColWidth="9" defaultRowHeight="18" x14ac:dyDescent="0.45"/>
  <cols>
    <col min="1" max="1" width="2.75" style="1" customWidth="1"/>
    <col min="2" max="2" width="23.625" style="1" customWidth="1"/>
    <col min="3" max="3" width="0.25" style="1" customWidth="1"/>
    <col min="4" max="4" width="10.875" style="1" bestFit="1" customWidth="1"/>
    <col min="5" max="5" width="0.625" style="1" customWidth="1"/>
    <col min="6" max="6" width="12.75" style="1" bestFit="1" customWidth="1"/>
    <col min="7" max="7" width="0.375" style="1" customWidth="1"/>
    <col min="8" max="8" width="11.125" style="1" bestFit="1" customWidth="1"/>
    <col min="9" max="9" width="0.375" style="1" customWidth="1"/>
    <col min="10" max="10" width="12.125" style="1" bestFit="1" customWidth="1"/>
    <col min="11" max="11" width="3" style="1" bestFit="1" customWidth="1"/>
    <col min="12" max="12" width="10.75" style="1" bestFit="1" customWidth="1"/>
    <col min="13" max="13" width="3" style="1" bestFit="1" customWidth="1"/>
    <col min="14" max="14" width="12.125" style="1" bestFit="1" customWidth="1"/>
    <col min="15" max="15" width="3" style="1" bestFit="1" customWidth="1"/>
    <col min="16" max="16" width="13.75" style="1" bestFit="1" customWidth="1"/>
    <col min="17" max="17" width="3" style="1" bestFit="1" customWidth="1"/>
    <col min="18" max="18" width="10.75" style="1" bestFit="1" customWidth="1"/>
    <col min="19" max="19" width="3" style="1" bestFit="1" customWidth="1"/>
    <col min="20" max="20" width="13.75" style="1" bestFit="1" customWidth="1"/>
    <col min="21" max="16384" width="9" style="1"/>
  </cols>
  <sheetData>
    <row r="1" spans="2:20" s="14" customFormat="1" ht="36" x14ac:dyDescent="0.8">
      <c r="B1" s="56" t="s">
        <v>66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2:20" s="14" customFormat="1" ht="36" x14ac:dyDescent="0.8">
      <c r="B2" s="56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0" s="14" customFormat="1" ht="36" x14ac:dyDescent="0.8">
      <c r="B3" s="56" t="s">
        <v>159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5" spans="2:20" ht="21" x14ac:dyDescent="0.45">
      <c r="B5" s="66" t="s">
        <v>96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7" spans="2:20" ht="21" x14ac:dyDescent="0.45">
      <c r="J7" s="60" t="s">
        <v>41</v>
      </c>
      <c r="K7" s="61"/>
      <c r="L7" s="61"/>
      <c r="M7" s="61"/>
      <c r="N7" s="61"/>
      <c r="P7" s="60" t="s">
        <v>135</v>
      </c>
      <c r="Q7" s="61"/>
      <c r="R7" s="61"/>
      <c r="S7" s="61"/>
      <c r="T7" s="61"/>
    </row>
    <row r="8" spans="2:20" ht="42" x14ac:dyDescent="0.45">
      <c r="B8" s="11" t="s">
        <v>32</v>
      </c>
      <c r="D8" s="3" t="s">
        <v>43</v>
      </c>
      <c r="F8" s="3" t="s">
        <v>19</v>
      </c>
      <c r="H8" s="3" t="s">
        <v>27</v>
      </c>
      <c r="J8" s="3" t="s">
        <v>44</v>
      </c>
      <c r="L8" s="3" t="s">
        <v>42</v>
      </c>
      <c r="N8" s="3" t="s">
        <v>45</v>
      </c>
      <c r="P8" s="3" t="s">
        <v>44</v>
      </c>
      <c r="R8" s="3" t="s">
        <v>42</v>
      </c>
      <c r="T8" s="3" t="s">
        <v>45</v>
      </c>
    </row>
    <row r="9" spans="2:20" ht="21" x14ac:dyDescent="0.45">
      <c r="B9" s="11"/>
      <c r="D9" s="21"/>
      <c r="F9" s="21"/>
      <c r="H9" s="26" t="s">
        <v>61</v>
      </c>
      <c r="J9" s="26" t="s">
        <v>60</v>
      </c>
      <c r="L9" s="26" t="s">
        <v>60</v>
      </c>
      <c r="N9" s="26" t="s">
        <v>60</v>
      </c>
      <c r="P9" s="26" t="s">
        <v>60</v>
      </c>
      <c r="R9" s="26" t="s">
        <v>60</v>
      </c>
      <c r="T9" s="26" t="s">
        <v>60</v>
      </c>
    </row>
    <row r="10" spans="2:20" ht="37.5" x14ac:dyDescent="0.45">
      <c r="B10" s="13" t="s">
        <v>133</v>
      </c>
      <c r="D10" s="21" t="s">
        <v>114</v>
      </c>
      <c r="F10" s="4" t="s">
        <v>131</v>
      </c>
      <c r="H10" s="4">
        <v>18</v>
      </c>
      <c r="J10" s="4">
        <v>153335339</v>
      </c>
      <c r="L10" s="4" t="s">
        <v>114</v>
      </c>
      <c r="N10" s="4">
        <v>153335339</v>
      </c>
      <c r="P10" s="4">
        <v>2494257530</v>
      </c>
      <c r="R10" s="23" t="s">
        <v>114</v>
      </c>
      <c r="T10" s="4">
        <v>2494257530</v>
      </c>
    </row>
    <row r="11" spans="2:20" ht="18.75" x14ac:dyDescent="0.45">
      <c r="B11" s="13" t="s">
        <v>129</v>
      </c>
      <c r="D11" s="23" t="s">
        <v>114</v>
      </c>
      <c r="F11" s="4" t="s">
        <v>131</v>
      </c>
      <c r="H11" s="4">
        <v>18</v>
      </c>
      <c r="J11" s="4">
        <v>76667669</v>
      </c>
      <c r="L11" s="4" t="s">
        <v>114</v>
      </c>
      <c r="N11" s="4">
        <v>76667669</v>
      </c>
      <c r="P11" s="4">
        <v>103302738</v>
      </c>
      <c r="R11" s="23" t="s">
        <v>114</v>
      </c>
      <c r="T11" s="4">
        <v>103302738</v>
      </c>
    </row>
    <row r="12" spans="2:20" ht="37.5" x14ac:dyDescent="0.45">
      <c r="B12" s="13" t="s">
        <v>125</v>
      </c>
      <c r="D12" s="23" t="s">
        <v>114</v>
      </c>
      <c r="F12" s="4" t="s">
        <v>127</v>
      </c>
      <c r="H12" s="4">
        <v>21</v>
      </c>
      <c r="J12" s="4">
        <v>33713925</v>
      </c>
      <c r="L12" s="4" t="s">
        <v>114</v>
      </c>
      <c r="N12" s="4">
        <v>33713925</v>
      </c>
      <c r="P12" s="4">
        <v>50621802</v>
      </c>
      <c r="R12" s="23" t="s">
        <v>114</v>
      </c>
      <c r="T12" s="4">
        <v>50621802</v>
      </c>
    </row>
    <row r="13" spans="2:20" ht="37.5" x14ac:dyDescent="0.45">
      <c r="B13" s="13" t="s">
        <v>77</v>
      </c>
      <c r="C13" s="38"/>
      <c r="D13" s="23" t="s">
        <v>114</v>
      </c>
      <c r="E13" s="23"/>
      <c r="F13" s="23" t="s">
        <v>80</v>
      </c>
      <c r="G13" s="23"/>
      <c r="H13" s="23">
        <v>18</v>
      </c>
      <c r="I13" s="38"/>
      <c r="J13" s="39">
        <v>122104408</v>
      </c>
      <c r="K13" s="39"/>
      <c r="L13" s="54" t="s">
        <v>114</v>
      </c>
      <c r="M13" s="39"/>
      <c r="N13" s="39">
        <v>122104408</v>
      </c>
      <c r="O13" s="39"/>
      <c r="P13" s="39">
        <v>257658007</v>
      </c>
      <c r="Q13" s="39"/>
      <c r="R13" s="23" t="s">
        <v>114</v>
      </c>
      <c r="S13" s="39"/>
      <c r="T13" s="39">
        <v>257658007</v>
      </c>
    </row>
    <row r="14" spans="2:20" ht="21" x14ac:dyDescent="0.45">
      <c r="B14" s="13" t="s">
        <v>103</v>
      </c>
      <c r="C14" s="38"/>
      <c r="D14" s="23">
        <v>17</v>
      </c>
      <c r="E14" s="23"/>
      <c r="F14" s="21" t="s">
        <v>95</v>
      </c>
      <c r="G14" s="23"/>
      <c r="H14" s="23">
        <v>0</v>
      </c>
      <c r="I14" s="38"/>
      <c r="J14" s="39">
        <v>0</v>
      </c>
      <c r="K14" s="39"/>
      <c r="L14" s="54">
        <v>0</v>
      </c>
      <c r="M14" s="39"/>
      <c r="N14" s="39">
        <v>0</v>
      </c>
      <c r="O14" s="39"/>
      <c r="P14" s="39">
        <v>206495</v>
      </c>
      <c r="Q14" s="39"/>
      <c r="R14" s="23">
        <v>0</v>
      </c>
      <c r="S14" s="39"/>
      <c r="T14" s="39">
        <v>206495</v>
      </c>
    </row>
    <row r="15" spans="2:20" ht="21" x14ac:dyDescent="0.45">
      <c r="B15" s="13" t="s">
        <v>104</v>
      </c>
      <c r="C15" s="38"/>
      <c r="D15" s="23">
        <v>17</v>
      </c>
      <c r="E15" s="23"/>
      <c r="F15" s="21" t="s">
        <v>95</v>
      </c>
      <c r="G15" s="23"/>
      <c r="H15" s="23">
        <v>0</v>
      </c>
      <c r="I15" s="38"/>
      <c r="J15" s="39">
        <v>6495040</v>
      </c>
      <c r="K15" s="39"/>
      <c r="L15" s="54">
        <v>0</v>
      </c>
      <c r="M15" s="39"/>
      <c r="N15" s="39">
        <v>6495040</v>
      </c>
      <c r="O15" s="39"/>
      <c r="P15" s="39">
        <v>11142374</v>
      </c>
      <c r="Q15" s="39"/>
      <c r="R15" s="23">
        <v>0</v>
      </c>
      <c r="S15" s="39"/>
      <c r="T15" s="39">
        <v>11142374</v>
      </c>
    </row>
    <row r="16" spans="2:20" ht="18.75" x14ac:dyDescent="0.45">
      <c r="B16" s="13" t="s">
        <v>102</v>
      </c>
      <c r="C16" s="38"/>
      <c r="D16" s="23">
        <v>17</v>
      </c>
      <c r="E16" s="23"/>
      <c r="F16" s="23" t="s">
        <v>95</v>
      </c>
      <c r="G16" s="23"/>
      <c r="H16" s="23">
        <v>0</v>
      </c>
      <c r="I16" s="38"/>
      <c r="J16" s="39">
        <v>2590</v>
      </c>
      <c r="K16" s="39"/>
      <c r="L16" s="54">
        <v>0</v>
      </c>
      <c r="M16" s="39"/>
      <c r="N16" s="39">
        <v>2590</v>
      </c>
      <c r="O16" s="39"/>
      <c r="P16" s="39">
        <v>7499</v>
      </c>
      <c r="Q16" s="39"/>
      <c r="R16" s="23">
        <v>0</v>
      </c>
      <c r="S16" s="39"/>
      <c r="T16" s="39">
        <v>7499</v>
      </c>
    </row>
    <row r="17" spans="1:20" ht="21" x14ac:dyDescent="0.45">
      <c r="B17" s="13" t="s">
        <v>105</v>
      </c>
      <c r="C17" s="38"/>
      <c r="D17" s="23">
        <v>17</v>
      </c>
      <c r="E17" s="23"/>
      <c r="F17" s="21" t="s">
        <v>95</v>
      </c>
      <c r="G17" s="23"/>
      <c r="H17" s="23">
        <v>0</v>
      </c>
      <c r="I17" s="38"/>
      <c r="J17" s="39">
        <v>2603</v>
      </c>
      <c r="K17" s="39"/>
      <c r="L17" s="54">
        <v>0</v>
      </c>
      <c r="M17" s="39"/>
      <c r="N17" s="39">
        <v>2603</v>
      </c>
      <c r="O17" s="39"/>
      <c r="P17" s="39">
        <v>5038</v>
      </c>
      <c r="Q17" s="39"/>
      <c r="R17" s="23">
        <v>0</v>
      </c>
      <c r="S17" s="39"/>
      <c r="T17" s="39">
        <v>5038</v>
      </c>
    </row>
    <row r="18" spans="1:20" ht="21" x14ac:dyDescent="0.45">
      <c r="B18" s="13" t="s">
        <v>106</v>
      </c>
      <c r="C18" s="38"/>
      <c r="D18" s="23">
        <v>17</v>
      </c>
      <c r="E18" s="23"/>
      <c r="F18" s="21" t="s">
        <v>95</v>
      </c>
      <c r="G18" s="23"/>
      <c r="H18" s="23">
        <v>0</v>
      </c>
      <c r="I18" s="38"/>
      <c r="J18" s="39">
        <v>1048876</v>
      </c>
      <c r="K18" s="39"/>
      <c r="L18" s="54">
        <v>0</v>
      </c>
      <c r="M18" s="39"/>
      <c r="N18" s="39">
        <v>1048876</v>
      </c>
      <c r="O18" s="39"/>
      <c r="P18" s="39">
        <v>2030074</v>
      </c>
      <c r="Q18" s="39"/>
      <c r="R18" s="23">
        <v>0</v>
      </c>
      <c r="S18" s="39"/>
      <c r="T18" s="39">
        <v>2030074</v>
      </c>
    </row>
    <row r="19" spans="1:20" ht="18.75" x14ac:dyDescent="0.45">
      <c r="B19" s="13" t="s">
        <v>106</v>
      </c>
      <c r="C19" s="38"/>
      <c r="D19" s="23">
        <v>17</v>
      </c>
      <c r="E19" s="23"/>
      <c r="F19" s="23" t="s">
        <v>95</v>
      </c>
      <c r="G19" s="23"/>
      <c r="H19" s="23">
        <v>0</v>
      </c>
      <c r="I19" s="38"/>
      <c r="J19" s="39">
        <v>10568723</v>
      </c>
      <c r="K19" s="39"/>
      <c r="L19" s="54">
        <v>0</v>
      </c>
      <c r="M19" s="39"/>
      <c r="N19" s="39">
        <v>10568723</v>
      </c>
      <c r="O19" s="39"/>
      <c r="P19" s="39">
        <v>23265393</v>
      </c>
      <c r="Q19" s="39"/>
      <c r="R19" s="23">
        <v>0</v>
      </c>
      <c r="S19" s="39"/>
      <c r="T19" s="39">
        <v>23265393</v>
      </c>
    </row>
    <row r="20" spans="1:20" ht="21" x14ac:dyDescent="0.45">
      <c r="B20" s="13" t="s">
        <v>106</v>
      </c>
      <c r="C20" s="38"/>
      <c r="D20" s="23">
        <v>17</v>
      </c>
      <c r="E20" s="23"/>
      <c r="F20" s="21" t="s">
        <v>95</v>
      </c>
      <c r="G20" s="23"/>
      <c r="H20" s="23">
        <v>0</v>
      </c>
      <c r="I20" s="38"/>
      <c r="J20" s="39">
        <v>18055969</v>
      </c>
      <c r="K20" s="39"/>
      <c r="L20" s="54">
        <v>0</v>
      </c>
      <c r="M20" s="39"/>
      <c r="N20" s="39">
        <v>18055969</v>
      </c>
      <c r="O20" s="39"/>
      <c r="P20" s="39">
        <v>18104347</v>
      </c>
      <c r="Q20" s="39"/>
      <c r="R20" s="23">
        <v>0</v>
      </c>
      <c r="S20" s="39"/>
      <c r="T20" s="39">
        <v>18104347</v>
      </c>
    </row>
    <row r="21" spans="1:20" ht="21" x14ac:dyDescent="0.45">
      <c r="B21" s="13" t="s">
        <v>106</v>
      </c>
      <c r="C21" s="38"/>
      <c r="D21" s="23">
        <v>17</v>
      </c>
      <c r="E21" s="23"/>
      <c r="F21" s="21" t="s">
        <v>95</v>
      </c>
      <c r="G21" s="23"/>
      <c r="H21" s="23">
        <v>0</v>
      </c>
      <c r="I21" s="38"/>
      <c r="J21" s="39">
        <v>3899</v>
      </c>
      <c r="K21" s="39"/>
      <c r="L21" s="54">
        <v>0</v>
      </c>
      <c r="M21" s="39"/>
      <c r="N21" s="39">
        <v>3899</v>
      </c>
      <c r="O21" s="39"/>
      <c r="P21" s="39">
        <v>6382</v>
      </c>
      <c r="Q21" s="39"/>
      <c r="R21" s="23">
        <v>0</v>
      </c>
      <c r="S21" s="39"/>
      <c r="T21" s="39">
        <v>6382</v>
      </c>
    </row>
    <row r="22" spans="1:20" ht="18.75" x14ac:dyDescent="0.45">
      <c r="B22" s="13" t="s">
        <v>106</v>
      </c>
      <c r="C22" s="38"/>
      <c r="D22" s="23">
        <v>17</v>
      </c>
      <c r="E22" s="23"/>
      <c r="F22" s="23" t="s">
        <v>95</v>
      </c>
      <c r="G22" s="23"/>
      <c r="H22" s="23">
        <v>0</v>
      </c>
      <c r="I22" s="38"/>
      <c r="J22" s="39">
        <v>2302</v>
      </c>
      <c r="K22" s="39"/>
      <c r="L22" s="54">
        <v>0</v>
      </c>
      <c r="M22" s="39"/>
      <c r="N22" s="39">
        <v>2302</v>
      </c>
      <c r="O22" s="39"/>
      <c r="P22" s="39">
        <v>4447</v>
      </c>
      <c r="Q22" s="39"/>
      <c r="R22" s="23">
        <v>0</v>
      </c>
      <c r="S22" s="39"/>
      <c r="T22" s="39">
        <v>4447</v>
      </c>
    </row>
    <row r="23" spans="1:20" ht="21" x14ac:dyDescent="0.45">
      <c r="B23" s="13" t="s">
        <v>106</v>
      </c>
      <c r="C23" s="38"/>
      <c r="D23" s="23">
        <v>17</v>
      </c>
      <c r="E23" s="23"/>
      <c r="F23" s="21" t="s">
        <v>95</v>
      </c>
      <c r="G23" s="23"/>
      <c r="H23" s="23">
        <v>0</v>
      </c>
      <c r="I23" s="38"/>
      <c r="J23" s="39">
        <v>2302</v>
      </c>
      <c r="K23" s="39"/>
      <c r="L23" s="54">
        <v>0</v>
      </c>
      <c r="M23" s="39"/>
      <c r="N23" s="39">
        <v>2302</v>
      </c>
      <c r="O23" s="39"/>
      <c r="P23" s="39">
        <v>4447</v>
      </c>
      <c r="Q23" s="39"/>
      <c r="R23" s="23">
        <v>0</v>
      </c>
      <c r="S23" s="39"/>
      <c r="T23" s="39">
        <v>4447</v>
      </c>
    </row>
    <row r="24" spans="1:20" ht="21" x14ac:dyDescent="0.45">
      <c r="B24" s="13" t="s">
        <v>106</v>
      </c>
      <c r="C24" s="38"/>
      <c r="D24" s="23">
        <v>16</v>
      </c>
      <c r="E24" s="23"/>
      <c r="F24" s="21" t="s">
        <v>95</v>
      </c>
      <c r="G24" s="23"/>
      <c r="H24" s="23">
        <v>0</v>
      </c>
      <c r="I24" s="38"/>
      <c r="J24" s="39">
        <v>273008797</v>
      </c>
      <c r="K24" s="39"/>
      <c r="L24" s="54">
        <v>0</v>
      </c>
      <c r="M24" s="39"/>
      <c r="N24" s="39">
        <v>273008797</v>
      </c>
      <c r="O24" s="39"/>
      <c r="P24" s="39">
        <v>273008797</v>
      </c>
      <c r="Q24" s="39"/>
      <c r="R24" s="23">
        <v>0</v>
      </c>
      <c r="S24" s="39"/>
      <c r="T24" s="39">
        <v>273008797</v>
      </c>
    </row>
    <row r="25" spans="1:20" ht="19.5" customHeight="1" x14ac:dyDescent="0.45">
      <c r="A25" s="1" t="s">
        <v>160</v>
      </c>
      <c r="B25" s="13" t="s">
        <v>106</v>
      </c>
      <c r="C25" s="38"/>
      <c r="D25" s="23">
        <v>24</v>
      </c>
      <c r="E25" s="23"/>
      <c r="F25" s="21" t="s">
        <v>95</v>
      </c>
      <c r="G25" s="23"/>
      <c r="H25" s="23">
        <v>26.5</v>
      </c>
      <c r="I25" s="38"/>
      <c r="J25" s="39">
        <v>304931501</v>
      </c>
      <c r="K25" s="39"/>
      <c r="L25" s="54">
        <v>5222330</v>
      </c>
      <c r="M25" s="39"/>
      <c r="N25" s="39">
        <v>299709171</v>
      </c>
      <c r="O25" s="39"/>
      <c r="P25" s="39">
        <v>304931501</v>
      </c>
      <c r="Q25" s="39"/>
      <c r="R25" s="23">
        <v>5222330</v>
      </c>
      <c r="S25" s="39"/>
      <c r="T25" s="39">
        <v>299709171</v>
      </c>
    </row>
    <row r="26" spans="1:20" ht="19.5" thickBot="1" x14ac:dyDescent="0.5">
      <c r="B26" s="5"/>
      <c r="F26" s="1" t="s">
        <v>95</v>
      </c>
      <c r="H26" s="1" t="s">
        <v>114</v>
      </c>
      <c r="J26" s="44">
        <f>SUM(J10:J25)</f>
        <v>999943943</v>
      </c>
      <c r="K26" s="41"/>
      <c r="L26" s="44">
        <f>SUM(L10:L25)</f>
        <v>5222330</v>
      </c>
      <c r="M26" s="41"/>
      <c r="N26" s="44">
        <f>SUM(N10:N25)</f>
        <v>994721613</v>
      </c>
      <c r="O26" s="41"/>
      <c r="P26" s="44">
        <f>SUM(P10:P25)</f>
        <v>3538556871</v>
      </c>
      <c r="Q26" s="41"/>
      <c r="R26" s="44">
        <f>SUM(R10:R25)</f>
        <v>5222330</v>
      </c>
      <c r="S26" s="41"/>
      <c r="T26" s="44">
        <f>SUM(T10:T25)</f>
        <v>3533334541</v>
      </c>
    </row>
    <row r="27" spans="1:20" ht="20.25" thickTop="1" thickBot="1" x14ac:dyDescent="0.5">
      <c r="J27" s="39"/>
      <c r="K27" s="17"/>
      <c r="L27" s="22"/>
      <c r="M27" s="17"/>
      <c r="N27" s="22"/>
      <c r="O27" s="17"/>
      <c r="P27" s="22"/>
      <c r="Q27" s="17"/>
      <c r="R27" s="22"/>
      <c r="S27" s="17"/>
      <c r="T27" s="24"/>
    </row>
    <row r="28" spans="1:20" ht="18.75" thickTop="1" x14ac:dyDescent="0.45"/>
  </sheetData>
  <mergeCells count="6">
    <mergeCell ref="B1:T1"/>
    <mergeCell ref="B2:T2"/>
    <mergeCell ref="B3:T3"/>
    <mergeCell ref="B5:T5"/>
    <mergeCell ref="J7:N7"/>
    <mergeCell ref="P7:T7"/>
  </mergeCells>
  <phoneticPr fontId="19" type="noConversion"/>
  <printOptions horizontalCentered="1"/>
  <pageMargins left="0.118110236220472" right="0.118110236220472" top="0.15748031496063" bottom="0.55208333333333304" header="0" footer="0"/>
  <pageSetup paperSize="9" scale="70" firstPageNumber="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Q30"/>
  <sheetViews>
    <sheetView rightToLeft="1" view="pageBreakPreview" zoomScale="85" zoomScaleNormal="40" zoomScaleSheetLayoutView="85" workbookViewId="0">
      <selection activeCell="E29" sqref="E29"/>
    </sheetView>
  </sheetViews>
  <sheetFormatPr defaultColWidth="9" defaultRowHeight="18.75" customHeight="1" x14ac:dyDescent="0.45"/>
  <cols>
    <col min="1" max="1" width="27.875" style="1" bestFit="1" customWidth="1"/>
    <col min="2" max="2" width="1.375" style="1" customWidth="1"/>
    <col min="3" max="3" width="13.375" style="16" bestFit="1" customWidth="1"/>
    <col min="4" max="4" width="3" style="1" bestFit="1" customWidth="1"/>
    <col min="5" max="5" width="18.875" style="16" bestFit="1" customWidth="1"/>
    <col min="6" max="6" width="3" style="1" bestFit="1" customWidth="1"/>
    <col min="7" max="7" width="19.375" style="16" bestFit="1" customWidth="1"/>
    <col min="8" max="8" width="3" style="1" bestFit="1" customWidth="1"/>
    <col min="9" max="9" width="17.25" style="16" bestFit="1" customWidth="1"/>
    <col min="10" max="10" width="3" style="1" bestFit="1" customWidth="1"/>
    <col min="11" max="11" width="15.125" style="1" bestFit="1" customWidth="1"/>
    <col min="12" max="12" width="3" style="1" bestFit="1" customWidth="1"/>
    <col min="13" max="13" width="20.375" style="1" bestFit="1" customWidth="1"/>
    <col min="14" max="14" width="3" style="1" bestFit="1" customWidth="1"/>
    <col min="15" max="15" width="20.25" style="1" bestFit="1" customWidth="1"/>
    <col min="16" max="16" width="3" style="1" bestFit="1" customWidth="1"/>
    <col min="17" max="17" width="17.25" style="1" bestFit="1" customWidth="1"/>
    <col min="18" max="16384" width="9" style="1"/>
  </cols>
  <sheetData>
    <row r="1" spans="1:17" s="29" customFormat="1" ht="18.75" customHeight="1" x14ac:dyDescent="0.55000000000000004">
      <c r="A1" s="68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s="29" customFormat="1" ht="18.75" customHeight="1" x14ac:dyDescent="0.55000000000000004">
      <c r="A2" s="68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s="29" customFormat="1" ht="18.75" customHeight="1" x14ac:dyDescent="0.55000000000000004">
      <c r="A3" s="68" t="s">
        <v>115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8.75" customHeight="1" x14ac:dyDescent="0.45">
      <c r="A4" s="66" t="s">
        <v>168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18.75" customHeight="1" x14ac:dyDescent="0.45">
      <c r="C6" s="60" t="s">
        <v>41</v>
      </c>
      <c r="D6" s="61"/>
      <c r="E6" s="61"/>
      <c r="F6" s="61"/>
      <c r="G6" s="61"/>
      <c r="H6" s="61"/>
      <c r="I6" s="61"/>
      <c r="K6" s="60" t="s">
        <v>162</v>
      </c>
      <c r="L6" s="61"/>
      <c r="M6" s="61"/>
      <c r="N6" s="61"/>
      <c r="O6" s="61"/>
      <c r="P6" s="61"/>
      <c r="Q6" s="61"/>
    </row>
    <row r="7" spans="1:17" ht="18.75" customHeight="1" x14ac:dyDescent="0.45">
      <c r="A7" s="11" t="s">
        <v>32</v>
      </c>
      <c r="C7" s="3" t="s">
        <v>5</v>
      </c>
      <c r="E7" s="3" t="s">
        <v>7</v>
      </c>
      <c r="G7" s="3" t="s">
        <v>46</v>
      </c>
      <c r="I7" s="3" t="s">
        <v>47</v>
      </c>
      <c r="K7" s="3" t="s">
        <v>5</v>
      </c>
      <c r="M7" s="3" t="s">
        <v>7</v>
      </c>
      <c r="O7" s="3" t="s">
        <v>46</v>
      </c>
      <c r="Q7" s="3" t="s">
        <v>47</v>
      </c>
    </row>
    <row r="8" spans="1:17" ht="18.75" customHeight="1" x14ac:dyDescent="0.45">
      <c r="A8" s="11"/>
      <c r="C8" s="21"/>
      <c r="E8" s="26" t="s">
        <v>60</v>
      </c>
      <c r="G8" s="26" t="s">
        <v>60</v>
      </c>
      <c r="I8" s="26" t="s">
        <v>60</v>
      </c>
      <c r="K8" s="4"/>
      <c r="M8" s="26" t="s">
        <v>60</v>
      </c>
      <c r="O8" s="26" t="s">
        <v>60</v>
      </c>
      <c r="Q8" s="26" t="s">
        <v>60</v>
      </c>
    </row>
    <row r="9" spans="1:17" ht="18.75" customHeight="1" x14ac:dyDescent="0.45">
      <c r="A9" s="13" t="s">
        <v>118</v>
      </c>
      <c r="C9" s="23">
        <v>86473</v>
      </c>
      <c r="D9" s="23"/>
      <c r="E9" s="23">
        <v>2134963899</v>
      </c>
      <c r="F9" s="23"/>
      <c r="G9" s="23">
        <v>2078318345</v>
      </c>
      <c r="H9" s="23"/>
      <c r="I9" s="23">
        <v>56645554</v>
      </c>
      <c r="J9" s="23"/>
      <c r="K9" s="23">
        <v>86473</v>
      </c>
      <c r="L9" s="23"/>
      <c r="M9" s="23">
        <v>2134963899</v>
      </c>
      <c r="N9" s="23"/>
      <c r="O9" s="23">
        <v>2078318345</v>
      </c>
      <c r="P9" s="23"/>
      <c r="Q9" s="23">
        <v>56645554</v>
      </c>
    </row>
    <row r="10" spans="1:17" ht="18.75" customHeight="1" x14ac:dyDescent="0.45">
      <c r="A10" s="13" t="s">
        <v>72</v>
      </c>
      <c r="C10" s="23">
        <v>1628321</v>
      </c>
      <c r="D10" s="23"/>
      <c r="E10" s="23">
        <v>38641740463</v>
      </c>
      <c r="F10" s="23"/>
      <c r="G10" s="23">
        <v>29112283124</v>
      </c>
      <c r="H10" s="23"/>
      <c r="I10" s="23">
        <v>9529457339</v>
      </c>
      <c r="J10" s="23"/>
      <c r="K10" s="23">
        <v>2842609</v>
      </c>
      <c r="L10" s="23"/>
      <c r="M10" s="23">
        <v>62434244451</v>
      </c>
      <c r="N10" s="23"/>
      <c r="O10" s="23">
        <v>50653299909</v>
      </c>
      <c r="P10" s="23"/>
      <c r="Q10" s="23">
        <v>11780944542</v>
      </c>
    </row>
    <row r="11" spans="1:17" ht="18.75" customHeight="1" x14ac:dyDescent="0.45">
      <c r="A11" s="13" t="s">
        <v>71</v>
      </c>
      <c r="C11" s="23">
        <v>260000</v>
      </c>
      <c r="D11" s="23"/>
      <c r="E11" s="23">
        <v>7339203652</v>
      </c>
      <c r="F11" s="23"/>
      <c r="G11" s="23">
        <v>7223107703</v>
      </c>
      <c r="H11" s="23"/>
      <c r="I11" s="23">
        <v>116095949</v>
      </c>
      <c r="J11" s="23"/>
      <c r="K11" s="23">
        <v>260000</v>
      </c>
      <c r="L11" s="23"/>
      <c r="M11" s="23">
        <v>7339203652</v>
      </c>
      <c r="N11" s="23"/>
      <c r="O11" s="23">
        <v>7223107703</v>
      </c>
      <c r="P11" s="23"/>
      <c r="Q11" s="23">
        <v>116095949</v>
      </c>
    </row>
    <row r="12" spans="1:17" ht="18.75" customHeight="1" x14ac:dyDescent="0.45">
      <c r="A12" s="13" t="s">
        <v>121</v>
      </c>
      <c r="C12" s="23">
        <v>14600000</v>
      </c>
      <c r="D12" s="23"/>
      <c r="E12" s="23">
        <v>147768088359</v>
      </c>
      <c r="F12" s="23"/>
      <c r="G12" s="23">
        <v>146864331821</v>
      </c>
      <c r="H12" s="23"/>
      <c r="I12" s="23">
        <v>903756538</v>
      </c>
      <c r="J12" s="23"/>
      <c r="K12" s="23">
        <v>14600000</v>
      </c>
      <c r="L12" s="23"/>
      <c r="M12" s="23">
        <v>147768088359</v>
      </c>
      <c r="N12" s="23"/>
      <c r="O12" s="23">
        <v>146864331821</v>
      </c>
      <c r="P12" s="23"/>
      <c r="Q12" s="23">
        <v>903756538</v>
      </c>
    </row>
    <row r="13" spans="1:17" ht="18.75" customHeight="1" x14ac:dyDescent="0.45">
      <c r="A13" s="13" t="s">
        <v>116</v>
      </c>
      <c r="C13" s="23">
        <v>7050131</v>
      </c>
      <c r="D13" s="23"/>
      <c r="E13" s="23">
        <v>15410627614</v>
      </c>
      <c r="F13" s="23"/>
      <c r="G13" s="23">
        <v>13165475302</v>
      </c>
      <c r="H13" s="23"/>
      <c r="I13" s="23">
        <v>2245152312</v>
      </c>
      <c r="J13" s="23"/>
      <c r="K13" s="23">
        <v>35972108</v>
      </c>
      <c r="L13" s="23"/>
      <c r="M13" s="23">
        <v>75476560605</v>
      </c>
      <c r="N13" s="23"/>
      <c r="O13" s="23">
        <v>65463003305</v>
      </c>
      <c r="P13" s="23"/>
      <c r="Q13" s="23">
        <v>10013557300</v>
      </c>
    </row>
    <row r="14" spans="1:17" ht="18.75" customHeight="1" x14ac:dyDescent="0.45">
      <c r="A14" s="13" t="s">
        <v>117</v>
      </c>
      <c r="C14" s="23">
        <v>1620200</v>
      </c>
      <c r="D14" s="23"/>
      <c r="E14" s="23">
        <v>24415335377</v>
      </c>
      <c r="F14" s="23"/>
      <c r="G14" s="23">
        <v>21500071253</v>
      </c>
      <c r="H14" s="23"/>
      <c r="I14" s="23">
        <v>2915264124</v>
      </c>
      <c r="J14" s="23"/>
      <c r="K14" s="23">
        <v>2506350</v>
      </c>
      <c r="L14" s="23"/>
      <c r="M14" s="23">
        <v>36877369266</v>
      </c>
      <c r="N14" s="23"/>
      <c r="O14" s="23">
        <v>33094544759</v>
      </c>
      <c r="P14" s="23"/>
      <c r="Q14" s="23">
        <v>3782824507</v>
      </c>
    </row>
    <row r="15" spans="1:17" ht="18.75" customHeight="1" x14ac:dyDescent="0.45">
      <c r="A15" s="13" t="s">
        <v>67</v>
      </c>
      <c r="C15" s="23">
        <v>1230027</v>
      </c>
      <c r="D15" s="23"/>
      <c r="E15" s="23">
        <v>29527949752</v>
      </c>
      <c r="F15" s="23"/>
      <c r="G15" s="23">
        <v>22863223128</v>
      </c>
      <c r="H15" s="23"/>
      <c r="I15" s="23">
        <v>6664726624</v>
      </c>
      <c r="J15" s="23"/>
      <c r="K15" s="23">
        <v>8946688</v>
      </c>
      <c r="L15" s="23"/>
      <c r="M15" s="23">
        <v>190793834914</v>
      </c>
      <c r="N15" s="23"/>
      <c r="O15" s="23">
        <v>160783355341</v>
      </c>
      <c r="P15" s="23"/>
      <c r="Q15" s="23">
        <v>30010479573</v>
      </c>
    </row>
    <row r="16" spans="1:17" ht="18.75" customHeight="1" x14ac:dyDescent="0.45">
      <c r="A16" s="13" t="s">
        <v>74</v>
      </c>
      <c r="C16" s="23">
        <v>252502090</v>
      </c>
      <c r="D16" s="23"/>
      <c r="E16" s="23">
        <v>2549341325978</v>
      </c>
      <c r="F16" s="23"/>
      <c r="G16" s="23">
        <v>2551965688530</v>
      </c>
      <c r="H16" s="23"/>
      <c r="I16" s="23">
        <v>-2624362552</v>
      </c>
      <c r="J16" s="23"/>
      <c r="K16" s="23">
        <v>428897542</v>
      </c>
      <c r="L16" s="23"/>
      <c r="M16" s="23">
        <v>4336876278185</v>
      </c>
      <c r="N16" s="23"/>
      <c r="O16" s="23">
        <v>4335882126159</v>
      </c>
      <c r="P16" s="23"/>
      <c r="Q16" s="23">
        <v>994152026</v>
      </c>
    </row>
    <row r="17" spans="1:17" ht="18.75" customHeight="1" x14ac:dyDescent="0.45">
      <c r="A17" s="13" t="s">
        <v>73</v>
      </c>
      <c r="C17" s="23">
        <v>2044319</v>
      </c>
      <c r="D17" s="23"/>
      <c r="E17" s="23">
        <v>37685301285</v>
      </c>
      <c r="F17" s="23"/>
      <c r="G17" s="23">
        <v>38582116561</v>
      </c>
      <c r="H17" s="23"/>
      <c r="I17" s="23">
        <v>-896815276</v>
      </c>
      <c r="J17" s="23"/>
      <c r="K17" s="23">
        <v>6672635</v>
      </c>
      <c r="L17" s="23"/>
      <c r="M17" s="23">
        <v>122936091329</v>
      </c>
      <c r="N17" s="23"/>
      <c r="O17" s="23">
        <v>121505299811</v>
      </c>
      <c r="P17" s="23"/>
      <c r="Q17" s="23">
        <v>1430791518</v>
      </c>
    </row>
    <row r="18" spans="1:17" ht="18.75" customHeight="1" x14ac:dyDescent="0.45">
      <c r="A18" s="13" t="s">
        <v>120</v>
      </c>
      <c r="C18" s="23">
        <v>9699962</v>
      </c>
      <c r="D18" s="23"/>
      <c r="E18" s="23">
        <v>98222794915</v>
      </c>
      <c r="F18" s="23"/>
      <c r="G18" s="23">
        <v>98317846037</v>
      </c>
      <c r="H18" s="23"/>
      <c r="I18" s="23">
        <v>-95051122</v>
      </c>
      <c r="J18" s="23"/>
      <c r="K18" s="23">
        <v>9699962</v>
      </c>
      <c r="L18" s="23"/>
      <c r="M18" s="23">
        <v>98222794915</v>
      </c>
      <c r="N18" s="23"/>
      <c r="O18" s="23">
        <v>98317846037</v>
      </c>
      <c r="P18" s="23"/>
      <c r="Q18" s="23">
        <v>-95051122</v>
      </c>
    </row>
    <row r="19" spans="1:17" ht="18.75" customHeight="1" x14ac:dyDescent="0.45">
      <c r="A19" s="13" t="s">
        <v>76</v>
      </c>
      <c r="C19" s="23">
        <v>10594925</v>
      </c>
      <c r="D19" s="23"/>
      <c r="E19" s="23">
        <v>177600096088</v>
      </c>
      <c r="F19" s="23"/>
      <c r="G19" s="23">
        <v>169152265485</v>
      </c>
      <c r="H19" s="23"/>
      <c r="I19" s="23">
        <v>8447830603</v>
      </c>
      <c r="J19" s="23"/>
      <c r="K19" s="23">
        <v>16245511</v>
      </c>
      <c r="L19" s="23"/>
      <c r="M19" s="23">
        <v>254704487831</v>
      </c>
      <c r="N19" s="23"/>
      <c r="O19" s="23">
        <v>238129428227</v>
      </c>
      <c r="P19" s="23"/>
      <c r="Q19" s="23">
        <v>16575059604</v>
      </c>
    </row>
    <row r="20" spans="1:17" ht="18.75" customHeight="1" x14ac:dyDescent="0.45">
      <c r="A20" s="13" t="s">
        <v>101</v>
      </c>
      <c r="C20" s="23">
        <v>2165589</v>
      </c>
      <c r="D20" s="23"/>
      <c r="E20" s="23">
        <v>117060616350</v>
      </c>
      <c r="F20" s="23"/>
      <c r="G20" s="23">
        <v>116335896574</v>
      </c>
      <c r="H20" s="23"/>
      <c r="I20" s="23">
        <v>724719776</v>
      </c>
      <c r="J20" s="23"/>
      <c r="K20" s="23">
        <v>2165589</v>
      </c>
      <c r="L20" s="23"/>
      <c r="M20" s="23">
        <v>117060616350</v>
      </c>
      <c r="N20" s="23"/>
      <c r="O20" s="23">
        <v>116335896574</v>
      </c>
      <c r="P20" s="23"/>
      <c r="Q20" s="23">
        <v>724719776</v>
      </c>
    </row>
    <row r="21" spans="1:17" ht="18.75" customHeight="1" x14ac:dyDescent="0.45">
      <c r="A21" s="13" t="s">
        <v>68</v>
      </c>
      <c r="C21" s="23">
        <v>189131791</v>
      </c>
      <c r="D21" s="23"/>
      <c r="E21" s="23">
        <v>9022179359269</v>
      </c>
      <c r="F21" s="23"/>
      <c r="G21" s="23">
        <v>9015710172919</v>
      </c>
      <c r="H21" s="23"/>
      <c r="I21" s="23">
        <v>6469186350</v>
      </c>
      <c r="J21" s="23"/>
      <c r="K21" s="23">
        <v>419934627</v>
      </c>
      <c r="L21" s="23"/>
      <c r="M21" s="23">
        <v>19862147076430</v>
      </c>
      <c r="N21" s="23"/>
      <c r="O21" s="23">
        <v>19821463810296</v>
      </c>
      <c r="P21" s="23"/>
      <c r="Q21" s="23">
        <v>40683266134</v>
      </c>
    </row>
    <row r="22" spans="1:17" ht="18.75" customHeight="1" x14ac:dyDescent="0.45">
      <c r="A22" s="13" t="s">
        <v>69</v>
      </c>
      <c r="C22" s="23">
        <v>5403609</v>
      </c>
      <c r="D22" s="23"/>
      <c r="E22" s="23">
        <v>131182653586</v>
      </c>
      <c r="F22" s="23"/>
      <c r="G22" s="23">
        <v>129551494230</v>
      </c>
      <c r="H22" s="23"/>
      <c r="I22" s="23">
        <v>1631159356</v>
      </c>
      <c r="J22" s="23"/>
      <c r="K22" s="23">
        <v>7994209</v>
      </c>
      <c r="L22" s="23"/>
      <c r="M22" s="23">
        <v>189114381442</v>
      </c>
      <c r="N22" s="23"/>
      <c r="O22" s="23">
        <v>184840424263</v>
      </c>
      <c r="P22" s="23"/>
      <c r="Q22" s="23">
        <v>4273957179</v>
      </c>
    </row>
    <row r="23" spans="1:17" ht="18.75" customHeight="1" x14ac:dyDescent="0.45">
      <c r="A23" s="13" t="s">
        <v>70</v>
      </c>
      <c r="C23" s="23">
        <v>0</v>
      </c>
      <c r="D23" s="23"/>
      <c r="E23" s="23">
        <v>0</v>
      </c>
      <c r="F23" s="23"/>
      <c r="G23" s="23">
        <v>0</v>
      </c>
      <c r="H23" s="23"/>
      <c r="I23" s="23">
        <v>0</v>
      </c>
      <c r="J23" s="23"/>
      <c r="K23" s="23">
        <v>530614900</v>
      </c>
      <c r="L23" s="23"/>
      <c r="M23" s="23">
        <v>1522593654602</v>
      </c>
      <c r="N23" s="23"/>
      <c r="O23" s="23">
        <v>1023746438463</v>
      </c>
      <c r="P23" s="23"/>
      <c r="Q23" s="23">
        <v>498847216139</v>
      </c>
    </row>
    <row r="24" spans="1:17" ht="18.75" customHeight="1" x14ac:dyDescent="0.45">
      <c r="A24" s="13" t="s">
        <v>161</v>
      </c>
      <c r="C24" s="23">
        <v>0</v>
      </c>
      <c r="D24" s="23"/>
      <c r="E24" s="23">
        <v>0</v>
      </c>
      <c r="F24" s="23"/>
      <c r="G24" s="23">
        <v>0</v>
      </c>
      <c r="H24" s="23"/>
      <c r="I24" s="23">
        <v>0</v>
      </c>
      <c r="J24" s="23"/>
      <c r="K24" s="23">
        <v>2287304</v>
      </c>
      <c r="L24" s="23"/>
      <c r="M24" s="23">
        <v>25545719592</v>
      </c>
      <c r="N24" s="23"/>
      <c r="O24" s="23">
        <v>25325202853</v>
      </c>
      <c r="P24" s="23"/>
      <c r="Q24" s="23">
        <v>220516739</v>
      </c>
    </row>
    <row r="25" spans="1:17" ht="18.75" customHeight="1" x14ac:dyDescent="0.45">
      <c r="A25" s="13" t="s">
        <v>75</v>
      </c>
      <c r="C25" s="23">
        <v>0</v>
      </c>
      <c r="D25" s="23"/>
      <c r="E25" s="23">
        <v>0</v>
      </c>
      <c r="F25" s="23"/>
      <c r="G25" s="23">
        <v>0</v>
      </c>
      <c r="H25" s="23"/>
      <c r="I25" s="23">
        <v>0</v>
      </c>
      <c r="J25" s="23"/>
      <c r="K25" s="23">
        <v>14711855</v>
      </c>
      <c r="L25" s="23"/>
      <c r="M25" s="23">
        <v>32596690542</v>
      </c>
      <c r="N25" s="23"/>
      <c r="O25" s="23">
        <v>30189746349</v>
      </c>
      <c r="P25" s="23"/>
      <c r="Q25" s="23">
        <v>2406944193</v>
      </c>
    </row>
    <row r="26" spans="1:17" ht="18.75" customHeight="1" x14ac:dyDescent="0.45">
      <c r="A26" s="13" t="s">
        <v>97</v>
      </c>
      <c r="C26" s="23">
        <v>0</v>
      </c>
      <c r="D26" s="23"/>
      <c r="E26" s="23">
        <v>0</v>
      </c>
      <c r="F26" s="23"/>
      <c r="G26" s="23">
        <v>0</v>
      </c>
      <c r="H26" s="23"/>
      <c r="I26" s="23">
        <v>0</v>
      </c>
      <c r="J26" s="23"/>
      <c r="K26" s="23">
        <v>19586963</v>
      </c>
      <c r="L26" s="23"/>
      <c r="M26" s="23">
        <v>386635577627</v>
      </c>
      <c r="N26" s="23"/>
      <c r="O26" s="23">
        <v>385497072397</v>
      </c>
      <c r="P26" s="23"/>
      <c r="Q26" s="23">
        <v>1138505230</v>
      </c>
    </row>
    <row r="27" spans="1:17" ht="18.75" customHeight="1" x14ac:dyDescent="0.45">
      <c r="A27" s="13" t="s">
        <v>125</v>
      </c>
      <c r="C27" s="23">
        <v>5</v>
      </c>
      <c r="D27" s="23"/>
      <c r="E27" s="23">
        <v>5021109</v>
      </c>
      <c r="F27" s="23"/>
      <c r="G27" s="23">
        <v>5003699</v>
      </c>
      <c r="H27" s="23"/>
      <c r="I27" s="23">
        <v>17410</v>
      </c>
      <c r="J27" s="23"/>
      <c r="K27" s="23">
        <v>5</v>
      </c>
      <c r="L27" s="23"/>
      <c r="M27" s="23">
        <v>5021109</v>
      </c>
      <c r="N27" s="23"/>
      <c r="O27" s="23">
        <v>5003699</v>
      </c>
      <c r="P27" s="23"/>
      <c r="Q27" s="23">
        <v>17410</v>
      </c>
    </row>
    <row r="28" spans="1:17" ht="18.75" customHeight="1" x14ac:dyDescent="0.45">
      <c r="A28" s="13" t="s">
        <v>133</v>
      </c>
      <c r="C28" s="23">
        <v>0</v>
      </c>
      <c r="D28" s="23"/>
      <c r="E28" s="23">
        <v>0</v>
      </c>
      <c r="F28" s="23"/>
      <c r="G28" s="23">
        <v>0</v>
      </c>
      <c r="H28" s="23"/>
      <c r="I28" s="23">
        <v>0</v>
      </c>
      <c r="J28" s="23"/>
      <c r="K28" s="23">
        <v>290000</v>
      </c>
      <c r="L28" s="23"/>
      <c r="M28" s="23">
        <v>289799750000</v>
      </c>
      <c r="N28" s="23"/>
      <c r="O28" s="23">
        <v>290191250000</v>
      </c>
      <c r="P28" s="23"/>
      <c r="Q28" s="23">
        <v>-391500000</v>
      </c>
    </row>
    <row r="29" spans="1:17" ht="18.75" customHeight="1" thickBot="1" x14ac:dyDescent="0.5">
      <c r="A29" s="20"/>
      <c r="C29" s="33">
        <f>SUM(C9:C28)</f>
        <v>498017442</v>
      </c>
      <c r="D29" s="34"/>
      <c r="E29" s="33">
        <f>SUM(E9:E28)</f>
        <v>12398515077696</v>
      </c>
      <c r="F29" s="34"/>
      <c r="G29" s="33">
        <f>SUM(G9:G28)</f>
        <v>12362427294711</v>
      </c>
      <c r="H29" s="34"/>
      <c r="I29" s="33">
        <f>SUM(I9:I28)</f>
        <v>36087782985</v>
      </c>
      <c r="J29" s="34"/>
      <c r="K29" s="33">
        <f>SUM(K9:K28)</f>
        <v>1524315330</v>
      </c>
      <c r="L29" s="34"/>
      <c r="M29" s="33">
        <f>SUM(M9:M28)</f>
        <v>27761062405100</v>
      </c>
      <c r="N29" s="34"/>
      <c r="O29" s="33">
        <f>SUM(O9:O28)</f>
        <v>27137589506311</v>
      </c>
      <c r="P29" s="34"/>
      <c r="Q29" s="33">
        <f>SUM(Q9:Q28)</f>
        <v>623472898789</v>
      </c>
    </row>
    <row r="30" spans="1:17" ht="18.75" customHeight="1" thickTop="1" x14ac:dyDescent="0.45">
      <c r="C30" s="8"/>
      <c r="E30" s="22"/>
      <c r="F30" s="17"/>
      <c r="G30" s="22"/>
      <c r="H30" s="17"/>
      <c r="I30" s="22"/>
      <c r="K30" s="8"/>
      <c r="M30" s="8"/>
      <c r="O30" s="8"/>
      <c r="Q30" s="8"/>
    </row>
  </sheetData>
  <mergeCells count="6">
    <mergeCell ref="A1:Q1"/>
    <mergeCell ref="A2:Q2"/>
    <mergeCell ref="A3:Q3"/>
    <mergeCell ref="A4:Q4"/>
    <mergeCell ref="C6:I6"/>
    <mergeCell ref="K6:Q6"/>
  </mergeCells>
  <printOptions horizontalCentered="1"/>
  <pageMargins left="0.118110236220472" right="0.118110236220472" top="0.15748031496063" bottom="0.55208333333333337" header="0" footer="0"/>
  <pageSetup paperSize="9" scale="73" firstPageNumber="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32"/>
  <sheetViews>
    <sheetView rightToLeft="1" view="pageBreakPreview" zoomScale="85" zoomScaleNormal="85" zoomScaleSheetLayoutView="85" workbookViewId="0">
      <selection activeCell="E29" sqref="E29"/>
    </sheetView>
  </sheetViews>
  <sheetFormatPr defaultColWidth="9" defaultRowHeight="18" x14ac:dyDescent="0.45"/>
  <cols>
    <col min="1" max="1" width="29" style="1" customWidth="1"/>
    <col min="2" max="2" width="1.375" style="1" customWidth="1"/>
    <col min="3" max="3" width="13.375" style="1" bestFit="1" customWidth="1"/>
    <col min="4" max="4" width="3" style="1" bestFit="1" customWidth="1"/>
    <col min="5" max="5" width="19.125" style="1" bestFit="1" customWidth="1"/>
    <col min="6" max="6" width="3" style="1" bestFit="1" customWidth="1"/>
    <col min="7" max="7" width="19.125" style="1" bestFit="1" customWidth="1"/>
    <col min="8" max="8" width="3" style="1" bestFit="1" customWidth="1"/>
    <col min="9" max="9" width="17.25" style="1" bestFit="1" customWidth="1"/>
    <col min="10" max="10" width="3" style="1" bestFit="1" customWidth="1"/>
    <col min="11" max="11" width="13.375" style="1" bestFit="1" customWidth="1"/>
    <col min="12" max="12" width="3" style="1" bestFit="1" customWidth="1"/>
    <col min="13" max="13" width="19.125" style="1" bestFit="1" customWidth="1"/>
    <col min="14" max="14" width="3" style="1" bestFit="1" customWidth="1"/>
    <col min="15" max="15" width="19.25" style="1" bestFit="1" customWidth="1"/>
    <col min="16" max="16" width="3" style="1" bestFit="1" customWidth="1"/>
    <col min="17" max="17" width="17.25" style="1" bestFit="1" customWidth="1"/>
    <col min="18" max="16384" width="9" style="1"/>
  </cols>
  <sheetData>
    <row r="1" spans="1:17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14" customFormat="1" ht="36" x14ac:dyDescent="0.8">
      <c r="A2" s="56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s="14" customFormat="1" ht="36" x14ac:dyDescent="0.8">
      <c r="A3" s="56" t="s">
        <v>115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5" spans="1:17" ht="21" x14ac:dyDescent="0.45">
      <c r="A5" s="58" t="s">
        <v>169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7" spans="1:17" ht="21" x14ac:dyDescent="0.45">
      <c r="C7" s="60" t="s">
        <v>41</v>
      </c>
      <c r="D7" s="61"/>
      <c r="E7" s="61"/>
      <c r="F7" s="61"/>
      <c r="G7" s="61"/>
      <c r="H7" s="61"/>
      <c r="I7" s="61"/>
      <c r="K7" s="60" t="s">
        <v>162</v>
      </c>
      <c r="L7" s="61"/>
      <c r="M7" s="61"/>
      <c r="N7" s="61"/>
      <c r="O7" s="61"/>
      <c r="P7" s="61"/>
      <c r="Q7" s="61"/>
    </row>
    <row r="8" spans="1:17" ht="42" x14ac:dyDescent="0.45">
      <c r="A8" s="11" t="s">
        <v>32</v>
      </c>
      <c r="C8" s="3" t="s">
        <v>5</v>
      </c>
      <c r="E8" s="3" t="s">
        <v>7</v>
      </c>
      <c r="G8" s="3" t="s">
        <v>46</v>
      </c>
      <c r="I8" s="3" t="s">
        <v>49</v>
      </c>
      <c r="K8" s="3" t="s">
        <v>5</v>
      </c>
      <c r="M8" s="3" t="s">
        <v>7</v>
      </c>
      <c r="O8" s="3" t="s">
        <v>46</v>
      </c>
      <c r="Q8" s="3" t="s">
        <v>49</v>
      </c>
    </row>
    <row r="9" spans="1:17" ht="21" x14ac:dyDescent="0.45">
      <c r="A9" s="11"/>
      <c r="C9" s="21"/>
      <c r="E9" s="26" t="s">
        <v>60</v>
      </c>
      <c r="G9" s="26" t="s">
        <v>60</v>
      </c>
      <c r="I9" s="26" t="s">
        <v>60</v>
      </c>
      <c r="K9" s="4"/>
      <c r="M9" s="26" t="s">
        <v>60</v>
      </c>
      <c r="O9" s="26" t="s">
        <v>60</v>
      </c>
      <c r="Q9" s="26" t="s">
        <v>60</v>
      </c>
    </row>
    <row r="10" spans="1:17" ht="18.75" x14ac:dyDescent="0.45">
      <c r="A10" s="13" t="s">
        <v>67</v>
      </c>
      <c r="B10" s="13"/>
      <c r="C10" s="4">
        <v>8727640</v>
      </c>
      <c r="E10" s="4">
        <v>207036706028</v>
      </c>
      <c r="G10" s="4">
        <v>217145063699</v>
      </c>
      <c r="I10" s="4">
        <v>-10108357670</v>
      </c>
      <c r="K10" s="4">
        <v>8727640</v>
      </c>
      <c r="M10" s="4">
        <v>207036706028</v>
      </c>
      <c r="O10" s="4">
        <v>165448841118</v>
      </c>
      <c r="Q10" s="4">
        <v>41587864910</v>
      </c>
    </row>
    <row r="11" spans="1:17" ht="18.75" x14ac:dyDescent="0.45">
      <c r="A11" s="13" t="s">
        <v>76</v>
      </c>
      <c r="B11" s="13"/>
      <c r="C11" s="4">
        <v>5502479</v>
      </c>
      <c r="E11" s="4">
        <v>89347328134</v>
      </c>
      <c r="G11" s="4">
        <v>103050474957</v>
      </c>
      <c r="I11" s="4">
        <v>-13703146822</v>
      </c>
      <c r="K11" s="4">
        <v>5502479</v>
      </c>
      <c r="M11" s="4">
        <v>89347328134</v>
      </c>
      <c r="O11" s="4">
        <v>95539922547</v>
      </c>
      <c r="Q11" s="4">
        <v>-6192594412</v>
      </c>
    </row>
    <row r="12" spans="1:17" ht="18.75" x14ac:dyDescent="0.45">
      <c r="A12" s="13" t="s">
        <v>69</v>
      </c>
      <c r="B12" s="13"/>
      <c r="C12" s="4">
        <v>776994</v>
      </c>
      <c r="E12" s="4">
        <v>18637620908</v>
      </c>
      <c r="G12" s="4">
        <v>18866055584</v>
      </c>
      <c r="I12" s="4">
        <v>-228434675</v>
      </c>
      <c r="K12" s="4">
        <v>776994</v>
      </c>
      <c r="M12" s="4">
        <v>18637620908</v>
      </c>
      <c r="O12" s="4">
        <v>18674936663</v>
      </c>
      <c r="Q12" s="4">
        <v>-37315754</v>
      </c>
    </row>
    <row r="13" spans="1:17" ht="18.75" x14ac:dyDescent="0.45">
      <c r="A13" s="13" t="s">
        <v>68</v>
      </c>
      <c r="B13" s="13"/>
      <c r="C13" s="4">
        <v>12677073</v>
      </c>
      <c r="E13" s="4">
        <v>609845757810</v>
      </c>
      <c r="G13" s="4">
        <v>609747035873</v>
      </c>
      <c r="I13" s="4">
        <v>98721937</v>
      </c>
      <c r="K13" s="4">
        <v>12677073</v>
      </c>
      <c r="M13" s="4">
        <v>609845757810</v>
      </c>
      <c r="O13" s="4">
        <v>609543377548</v>
      </c>
      <c r="Q13" s="4">
        <v>302380262</v>
      </c>
    </row>
    <row r="14" spans="1:17" ht="18.75" x14ac:dyDescent="0.45">
      <c r="A14" s="13" t="s">
        <v>71</v>
      </c>
      <c r="B14" s="13"/>
      <c r="C14" s="4">
        <v>1620000</v>
      </c>
      <c r="E14" s="4">
        <v>45728884226</v>
      </c>
      <c r="G14" s="4">
        <v>45251521093</v>
      </c>
      <c r="I14" s="4">
        <v>477363133</v>
      </c>
      <c r="K14" s="4">
        <v>1620000</v>
      </c>
      <c r="M14" s="4">
        <v>45728884226</v>
      </c>
      <c r="O14" s="4">
        <v>45005517227</v>
      </c>
      <c r="Q14" s="4">
        <v>723366999</v>
      </c>
    </row>
    <row r="15" spans="1:17" ht="18.75" x14ac:dyDescent="0.45">
      <c r="A15" s="13" t="s">
        <v>121</v>
      </c>
      <c r="B15" s="13"/>
      <c r="C15" s="4">
        <v>22000000</v>
      </c>
      <c r="E15" s="4">
        <v>224357925000</v>
      </c>
      <c r="G15" s="4">
        <v>220635361272</v>
      </c>
      <c r="I15" s="4">
        <v>3722563728</v>
      </c>
      <c r="K15" s="4">
        <v>22000000</v>
      </c>
      <c r="M15" s="4">
        <v>224357925000</v>
      </c>
      <c r="O15" s="4">
        <v>220635361272</v>
      </c>
      <c r="Q15" s="4">
        <v>3722563728</v>
      </c>
    </row>
    <row r="16" spans="1:17" ht="18.75" x14ac:dyDescent="0.45">
      <c r="A16" s="13" t="s">
        <v>118</v>
      </c>
      <c r="B16" s="13"/>
      <c r="C16" s="4">
        <v>8494529</v>
      </c>
      <c r="E16" s="4">
        <v>210276609252</v>
      </c>
      <c r="G16" s="4">
        <v>205161940869</v>
      </c>
      <c r="I16" s="4">
        <v>5114668383</v>
      </c>
      <c r="K16" s="4">
        <v>8494529</v>
      </c>
      <c r="M16" s="4">
        <v>210276609252</v>
      </c>
      <c r="O16" s="4">
        <v>204066404611</v>
      </c>
      <c r="Q16" s="4">
        <v>6210204641</v>
      </c>
    </row>
    <row r="17" spans="1:17" ht="18.75" x14ac:dyDescent="0.45">
      <c r="A17" s="13" t="s">
        <v>117</v>
      </c>
      <c r="B17" s="13"/>
      <c r="C17" s="4">
        <v>15348328</v>
      </c>
      <c r="E17" s="4">
        <v>241092346615</v>
      </c>
      <c r="G17" s="4">
        <v>233810569799</v>
      </c>
      <c r="I17" s="4">
        <v>7281776816</v>
      </c>
      <c r="K17" s="4">
        <v>15348328</v>
      </c>
      <c r="M17" s="4">
        <v>241092346615</v>
      </c>
      <c r="O17" s="4">
        <v>205219741857</v>
      </c>
      <c r="Q17" s="4">
        <v>35872604758</v>
      </c>
    </row>
    <row r="18" spans="1:17" ht="18.75" x14ac:dyDescent="0.45">
      <c r="A18" s="13" t="s">
        <v>97</v>
      </c>
      <c r="B18" s="13"/>
      <c r="C18" s="23">
        <v>4910000</v>
      </c>
      <c r="D18" s="23"/>
      <c r="E18" s="23">
        <v>100670490743</v>
      </c>
      <c r="F18" s="23"/>
      <c r="G18" s="23">
        <v>98662677278</v>
      </c>
      <c r="H18" s="23"/>
      <c r="I18" s="23">
        <v>2007813465</v>
      </c>
      <c r="J18" s="23"/>
      <c r="K18" s="23">
        <v>4910000</v>
      </c>
      <c r="L18" s="23"/>
      <c r="M18" s="23">
        <v>100670490743</v>
      </c>
      <c r="N18" s="23"/>
      <c r="O18" s="23">
        <v>97079078914</v>
      </c>
      <c r="P18" s="23"/>
      <c r="Q18" s="23">
        <v>3591411829</v>
      </c>
    </row>
    <row r="19" spans="1:17" ht="18.75" x14ac:dyDescent="0.45">
      <c r="A19" s="13" t="s">
        <v>72</v>
      </c>
      <c r="B19" s="13"/>
      <c r="C19" s="23">
        <v>8460806</v>
      </c>
      <c r="D19" s="23"/>
      <c r="E19" s="23">
        <v>205864050424</v>
      </c>
      <c r="F19" s="23"/>
      <c r="G19" s="23">
        <v>189471325840</v>
      </c>
      <c r="H19" s="23"/>
      <c r="I19" s="23">
        <v>16392724584</v>
      </c>
      <c r="J19" s="23"/>
      <c r="K19" s="23">
        <v>8460806</v>
      </c>
      <c r="L19" s="23"/>
      <c r="M19" s="23">
        <v>205864050424</v>
      </c>
      <c r="N19" s="23"/>
      <c r="O19" s="23">
        <v>156570843916</v>
      </c>
      <c r="P19" s="23"/>
      <c r="Q19" s="23">
        <v>49293206508</v>
      </c>
    </row>
    <row r="20" spans="1:17" ht="18.75" x14ac:dyDescent="0.45">
      <c r="A20" s="13" t="s">
        <v>116</v>
      </c>
      <c r="B20" s="13"/>
      <c r="C20" s="23">
        <v>525275520</v>
      </c>
      <c r="D20" s="23"/>
      <c r="E20" s="23">
        <v>1130583573042</v>
      </c>
      <c r="F20" s="23"/>
      <c r="G20" s="23">
        <v>1190089593530</v>
      </c>
      <c r="H20" s="23"/>
      <c r="I20" s="23">
        <v>-59506020487</v>
      </c>
      <c r="J20" s="23"/>
      <c r="K20" s="23">
        <v>525275520</v>
      </c>
      <c r="L20" s="23"/>
      <c r="M20" s="23">
        <v>1130583573042</v>
      </c>
      <c r="N20" s="23"/>
      <c r="O20" s="23">
        <v>1002452449569</v>
      </c>
      <c r="P20" s="23"/>
      <c r="Q20" s="23">
        <v>128131123473</v>
      </c>
    </row>
    <row r="21" spans="1:17" ht="18.75" x14ac:dyDescent="0.45">
      <c r="A21" s="13" t="s">
        <v>73</v>
      </c>
      <c r="B21" s="13"/>
      <c r="C21" s="23">
        <v>898058</v>
      </c>
      <c r="D21" s="23"/>
      <c r="E21" s="23">
        <v>15615315217</v>
      </c>
      <c r="F21" s="23"/>
      <c r="G21" s="23">
        <v>15742799409</v>
      </c>
      <c r="H21" s="23"/>
      <c r="I21" s="23">
        <v>-127484191</v>
      </c>
      <c r="J21" s="23"/>
      <c r="K21" s="23">
        <v>898058</v>
      </c>
      <c r="L21" s="23"/>
      <c r="M21" s="23">
        <v>15615315217</v>
      </c>
      <c r="N21" s="23"/>
      <c r="O21" s="23">
        <v>15729526008</v>
      </c>
      <c r="P21" s="23"/>
      <c r="Q21" s="23">
        <v>-114210790</v>
      </c>
    </row>
    <row r="22" spans="1:17" ht="18.75" x14ac:dyDescent="0.45">
      <c r="A22" s="13" t="s">
        <v>75</v>
      </c>
      <c r="B22" s="13"/>
      <c r="C22" s="23">
        <v>37575492</v>
      </c>
      <c r="D22" s="23"/>
      <c r="E22" s="23">
        <v>102653319267</v>
      </c>
      <c r="F22" s="23"/>
      <c r="G22" s="23">
        <v>95269067591</v>
      </c>
      <c r="H22" s="23"/>
      <c r="I22" s="23">
        <v>7384251676</v>
      </c>
      <c r="J22" s="23"/>
      <c r="K22" s="23">
        <v>37575492</v>
      </c>
      <c r="L22" s="23"/>
      <c r="M22" s="23">
        <v>102653319267</v>
      </c>
      <c r="N22" s="23"/>
      <c r="O22" s="23">
        <v>88547846412</v>
      </c>
      <c r="P22" s="23"/>
      <c r="Q22" s="23">
        <v>14105472855</v>
      </c>
    </row>
    <row r="23" spans="1:17" ht="18.75" x14ac:dyDescent="0.45">
      <c r="A23" s="13" t="s">
        <v>74</v>
      </c>
      <c r="B23" s="13"/>
      <c r="C23" s="23">
        <v>8732836</v>
      </c>
      <c r="D23" s="23"/>
      <c r="E23" s="23">
        <v>89027924347</v>
      </c>
      <c r="F23" s="23"/>
      <c r="G23" s="23">
        <v>89887454025</v>
      </c>
      <c r="H23" s="23"/>
      <c r="I23" s="23">
        <v>-859529677</v>
      </c>
      <c r="J23" s="23"/>
      <c r="K23" s="23">
        <v>8732836</v>
      </c>
      <c r="L23" s="23"/>
      <c r="M23" s="23">
        <v>89027924347</v>
      </c>
      <c r="N23" s="23"/>
      <c r="O23" s="23">
        <v>88719167178</v>
      </c>
      <c r="P23" s="23"/>
      <c r="Q23" s="23">
        <v>308757169</v>
      </c>
    </row>
    <row r="24" spans="1:17" ht="18.75" x14ac:dyDescent="0.45">
      <c r="A24" s="13" t="s">
        <v>77</v>
      </c>
      <c r="B24" s="13"/>
      <c r="C24" s="23">
        <v>8090</v>
      </c>
      <c r="D24" s="23"/>
      <c r="E24" s="23">
        <v>8088826950</v>
      </c>
      <c r="F24" s="23"/>
      <c r="G24" s="23">
        <v>8088826950</v>
      </c>
      <c r="H24" s="23"/>
      <c r="I24" s="23">
        <v>0</v>
      </c>
      <c r="J24" s="23"/>
      <c r="K24" s="23">
        <v>8090</v>
      </c>
      <c r="L24" s="23"/>
      <c r="M24" s="23">
        <v>8088826950</v>
      </c>
      <c r="N24" s="23"/>
      <c r="O24" s="23">
        <v>8088826950</v>
      </c>
      <c r="P24" s="23"/>
      <c r="Q24" s="23">
        <v>0</v>
      </c>
    </row>
    <row r="25" spans="1:17" ht="18.75" x14ac:dyDescent="0.45">
      <c r="A25" s="13" t="s">
        <v>125</v>
      </c>
      <c r="B25" s="13"/>
      <c r="C25" s="23">
        <v>1880</v>
      </c>
      <c r="D25" s="23"/>
      <c r="E25" s="23">
        <v>1869243815</v>
      </c>
      <c r="F25" s="23"/>
      <c r="G25" s="23">
        <v>1878646879</v>
      </c>
      <c r="H25" s="23"/>
      <c r="I25" s="23">
        <v>-9403064</v>
      </c>
      <c r="J25" s="23"/>
      <c r="K25" s="23">
        <v>1880</v>
      </c>
      <c r="L25" s="23"/>
      <c r="M25" s="23">
        <v>1869243815</v>
      </c>
      <c r="N25" s="23"/>
      <c r="O25" s="23">
        <v>1881365629</v>
      </c>
      <c r="P25" s="23"/>
      <c r="Q25" s="23">
        <v>-12121814</v>
      </c>
    </row>
    <row r="26" spans="1:17" ht="18.75" x14ac:dyDescent="0.45">
      <c r="A26" s="13" t="s">
        <v>129</v>
      </c>
      <c r="B26" s="13"/>
      <c r="C26" s="23">
        <v>5000</v>
      </c>
      <c r="D26" s="23"/>
      <c r="E26" s="23">
        <v>4996375000</v>
      </c>
      <c r="F26" s="23"/>
      <c r="G26" s="23">
        <v>4996375000</v>
      </c>
      <c r="H26" s="23"/>
      <c r="I26" s="23">
        <v>0</v>
      </c>
      <c r="J26" s="23"/>
      <c r="K26" s="23">
        <v>5000</v>
      </c>
      <c r="L26" s="23"/>
      <c r="M26" s="23">
        <v>4996375000</v>
      </c>
      <c r="N26" s="23"/>
      <c r="O26" s="23">
        <v>5003625000</v>
      </c>
      <c r="P26" s="23"/>
      <c r="Q26" s="23">
        <v>-7250000</v>
      </c>
    </row>
    <row r="27" spans="1:17" ht="18.75" x14ac:dyDescent="0.45">
      <c r="A27" s="13" t="s">
        <v>133</v>
      </c>
      <c r="B27" s="13"/>
      <c r="C27" s="23">
        <v>10000</v>
      </c>
      <c r="D27" s="23"/>
      <c r="E27" s="23">
        <v>10022608337</v>
      </c>
      <c r="F27" s="23"/>
      <c r="G27" s="23">
        <v>9992750000</v>
      </c>
      <c r="H27" s="23"/>
      <c r="I27" s="23">
        <v>29858337</v>
      </c>
      <c r="J27" s="23"/>
      <c r="K27" s="23">
        <v>10000</v>
      </c>
      <c r="L27" s="23"/>
      <c r="M27" s="23">
        <v>10022608337</v>
      </c>
      <c r="N27" s="23"/>
      <c r="O27" s="23">
        <v>10006250000</v>
      </c>
      <c r="P27" s="23"/>
      <c r="Q27" s="23">
        <v>16358337</v>
      </c>
    </row>
    <row r="28" spans="1:17" ht="19.5" thickBot="1" x14ac:dyDescent="0.5">
      <c r="A28" s="20"/>
      <c r="C28" s="7">
        <f>SUM(C10:C27)</f>
        <v>661024725</v>
      </c>
      <c r="D28" s="5"/>
      <c r="E28" s="7">
        <f>SUM(E10:E27)</f>
        <v>3315714905115</v>
      </c>
      <c r="F28" s="5"/>
      <c r="G28" s="7">
        <f>SUM(G10:G27)</f>
        <v>3357747539648</v>
      </c>
      <c r="H28" s="5"/>
      <c r="I28" s="24">
        <f>SUM(I10:I27)</f>
        <v>-42032634527</v>
      </c>
      <c r="J28" s="5"/>
      <c r="K28" s="7">
        <f>SUM(K10:K27)</f>
        <v>661024725</v>
      </c>
      <c r="L28" s="5"/>
      <c r="M28" s="7">
        <f>SUM(M10:M27)</f>
        <v>3315714905115</v>
      </c>
      <c r="N28" s="5"/>
      <c r="O28" s="7">
        <f>SUM(O10:O27)</f>
        <v>3038213082419</v>
      </c>
      <c r="P28" s="5"/>
      <c r="Q28" s="7">
        <f>SUM(Q10:Q27)</f>
        <v>277501822699</v>
      </c>
    </row>
    <row r="29" spans="1:17" ht="19.5" thickTop="1" x14ac:dyDescent="0.45">
      <c r="C29" s="8"/>
      <c r="E29" s="22"/>
      <c r="F29" s="17"/>
      <c r="G29" s="22"/>
      <c r="H29" s="17"/>
      <c r="I29" s="22"/>
      <c r="K29" s="8"/>
      <c r="M29" s="22"/>
      <c r="N29" s="17"/>
      <c r="O29" s="22"/>
      <c r="P29" s="17"/>
      <c r="Q29" s="22"/>
    </row>
    <row r="30" spans="1:17" ht="18.75" x14ac:dyDescent="0.45">
      <c r="A30" s="70" t="s">
        <v>48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2" spans="1:17" x14ac:dyDescent="0.45">
      <c r="A32" s="1" t="s">
        <v>115</v>
      </c>
    </row>
  </sheetData>
  <mergeCells count="7">
    <mergeCell ref="A30:Q30"/>
    <mergeCell ref="A1:Q1"/>
    <mergeCell ref="A2:Q2"/>
    <mergeCell ref="A3:Q3"/>
    <mergeCell ref="A5:Q5"/>
    <mergeCell ref="C7:I7"/>
    <mergeCell ref="K7:Q7"/>
  </mergeCells>
  <printOptions horizontalCentered="1"/>
  <pageMargins left="0.118110236220472" right="0.118110236220472" top="0.15748031496063" bottom="0.55208333333333337" header="0" footer="0"/>
  <pageSetup paperSize="9" scale="74" firstPageNumber="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3"/>
  <sheetViews>
    <sheetView rightToLeft="1" view="pageBreakPreview" zoomScale="85" zoomScaleNormal="100" zoomScaleSheetLayoutView="85" workbookViewId="0">
      <selection activeCell="E29" sqref="E29"/>
    </sheetView>
  </sheetViews>
  <sheetFormatPr defaultColWidth="9" defaultRowHeight="18" x14ac:dyDescent="0.45"/>
  <cols>
    <col min="1" max="1" width="45.625" style="1" bestFit="1" customWidth="1"/>
    <col min="2" max="2" width="1.375" style="1" customWidth="1"/>
    <col min="3" max="3" width="8.25" style="1" bestFit="1" customWidth="1"/>
    <col min="4" max="4" width="1.375" style="1" customWidth="1"/>
    <col min="5" max="5" width="16.125" style="1" bestFit="1" customWidth="1"/>
    <col min="6" max="6" width="1.375" style="1" customWidth="1"/>
    <col min="7" max="7" width="10.75" style="1" bestFit="1" customWidth="1"/>
    <col min="8" max="8" width="1.375" style="1" customWidth="1"/>
    <col min="9" max="9" width="10.75" style="1" bestFit="1" customWidth="1"/>
    <col min="10" max="16384" width="9" style="1"/>
  </cols>
  <sheetData>
    <row r="1" spans="1:9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</row>
    <row r="2" spans="1:9" s="14" customFormat="1" ht="36" x14ac:dyDescent="0.8">
      <c r="A2" s="56" t="s">
        <v>31</v>
      </c>
      <c r="B2" s="57"/>
      <c r="C2" s="57"/>
      <c r="D2" s="57"/>
      <c r="E2" s="57"/>
      <c r="F2" s="57"/>
      <c r="G2" s="57"/>
      <c r="H2" s="57"/>
      <c r="I2" s="57"/>
    </row>
    <row r="3" spans="1:9" s="14" customFormat="1" ht="36" x14ac:dyDescent="0.8">
      <c r="A3" s="56" t="s">
        <v>115</v>
      </c>
      <c r="B3" s="57"/>
      <c r="C3" s="57"/>
      <c r="D3" s="57"/>
      <c r="E3" s="57"/>
      <c r="F3" s="57"/>
      <c r="G3" s="57"/>
      <c r="H3" s="57"/>
      <c r="I3" s="57"/>
    </row>
    <row r="5" spans="1:9" ht="21" x14ac:dyDescent="0.45">
      <c r="A5" s="58" t="s">
        <v>163</v>
      </c>
      <c r="B5" s="59"/>
      <c r="C5" s="59"/>
      <c r="D5" s="59"/>
      <c r="E5" s="59"/>
      <c r="F5" s="59"/>
      <c r="G5" s="59"/>
      <c r="H5" s="59"/>
      <c r="I5" s="59"/>
    </row>
    <row r="7" spans="1:9" ht="42" x14ac:dyDescent="0.45">
      <c r="A7" s="2" t="s">
        <v>32</v>
      </c>
      <c r="C7" s="2" t="s">
        <v>33</v>
      </c>
      <c r="E7" s="2" t="s">
        <v>28</v>
      </c>
      <c r="G7" s="3" t="s">
        <v>34</v>
      </c>
      <c r="I7" s="3" t="s">
        <v>35</v>
      </c>
    </row>
    <row r="8" spans="1:9" ht="21" x14ac:dyDescent="0.45">
      <c r="A8" s="11"/>
      <c r="C8" s="11"/>
      <c r="E8" s="7" t="s">
        <v>60</v>
      </c>
      <c r="G8" s="21"/>
      <c r="I8" s="21"/>
    </row>
    <row r="9" spans="1:9" ht="18.75" x14ac:dyDescent="0.45">
      <c r="A9" s="20" t="s">
        <v>36</v>
      </c>
      <c r="C9" s="25" t="s">
        <v>62</v>
      </c>
      <c r="E9" s="23">
        <v>-5965324225</v>
      </c>
      <c r="G9" s="9">
        <f>E9/$E$12</f>
        <v>1.2063570664508185</v>
      </c>
      <c r="I9" s="9">
        <f>E9/4023875817736</f>
        <v>-1.4824821876228626E-3</v>
      </c>
    </row>
    <row r="10" spans="1:9" ht="18.75" x14ac:dyDescent="0.45">
      <c r="A10" s="20" t="s">
        <v>37</v>
      </c>
      <c r="C10" s="25" t="s">
        <v>63</v>
      </c>
      <c r="E10" s="23">
        <v>406294024</v>
      </c>
      <c r="G10" s="9">
        <f>E10/E12</f>
        <v>-8.2164128624398189E-2</v>
      </c>
      <c r="I10" s="9">
        <f>E10/4023875817736</f>
        <v>1.0097081580131812E-4</v>
      </c>
    </row>
    <row r="11" spans="1:9" ht="18.75" x14ac:dyDescent="0.45">
      <c r="A11" s="20" t="s">
        <v>38</v>
      </c>
      <c r="C11" s="25" t="s">
        <v>64</v>
      </c>
      <c r="E11" s="23">
        <v>614122602</v>
      </c>
      <c r="G11" s="9">
        <f>E11/E12</f>
        <v>-0.12419293782642024</v>
      </c>
      <c r="I11" s="9">
        <f t="shared" ref="I11" si="0">E11/4023875817736</f>
        <v>1.5261967064021645E-4</v>
      </c>
    </row>
    <row r="12" spans="1:9" ht="21.75" thickBot="1" x14ac:dyDescent="0.5">
      <c r="A12" s="11"/>
      <c r="E12" s="24">
        <f>SUM(E9:$E$11)</f>
        <v>-4944907599</v>
      </c>
      <c r="G12" s="10">
        <f>SUM(G9:$G$11)</f>
        <v>1.0000000000000002</v>
      </c>
      <c r="I12" s="10">
        <f>SUM(I9:$I$11)</f>
        <v>-1.228891701181328E-3</v>
      </c>
    </row>
    <row r="13" spans="1:9" ht="19.5" thickTop="1" x14ac:dyDescent="0.45">
      <c r="E13" s="8"/>
      <c r="G13" s="8"/>
      <c r="I13" s="8"/>
    </row>
    <row r="23" spans="1:1" x14ac:dyDescent="0.45">
      <c r="A23" s="1" t="s">
        <v>115</v>
      </c>
    </row>
  </sheetData>
  <mergeCells count="4">
    <mergeCell ref="A1:I1"/>
    <mergeCell ref="A2:I2"/>
    <mergeCell ref="A3:I3"/>
    <mergeCell ref="A5:I5"/>
  </mergeCells>
  <printOptions horizontalCentered="1"/>
  <pageMargins left="0.118110236220472" right="0.118110236220472" top="0.15748031496063" bottom="0.55208333333333337" header="0" footer="0"/>
  <pageSetup paperSize="9" firstPageNumber="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U29"/>
  <sheetViews>
    <sheetView rightToLeft="1" view="pageBreakPreview" zoomScale="85" zoomScaleNormal="55" zoomScaleSheetLayoutView="85" workbookViewId="0">
      <selection activeCell="E29" sqref="E29"/>
    </sheetView>
  </sheetViews>
  <sheetFormatPr defaultColWidth="9" defaultRowHeight="18" x14ac:dyDescent="0.45"/>
  <cols>
    <col min="1" max="1" width="27.125" style="1" bestFit="1" customWidth="1"/>
    <col min="2" max="2" width="0.875" style="1" customWidth="1"/>
    <col min="3" max="3" width="14.75" style="1" bestFit="1" customWidth="1"/>
    <col min="4" max="4" width="0.875" style="1" customWidth="1"/>
    <col min="5" max="5" width="18" style="1" bestFit="1" customWidth="1"/>
    <col min="6" max="6" width="0.875" style="1" customWidth="1"/>
    <col min="7" max="7" width="15.625" style="1" bestFit="1" customWidth="1"/>
    <col min="8" max="8" width="0.875" style="1" customWidth="1"/>
    <col min="9" max="9" width="17.625" style="1" bestFit="1" customWidth="1"/>
    <col min="10" max="10" width="0.875" style="1" customWidth="1"/>
    <col min="11" max="11" width="11" style="49" bestFit="1" customWidth="1"/>
    <col min="12" max="12" width="0.875" style="1" customWidth="1"/>
    <col min="13" max="13" width="15.25" style="1" bestFit="1" customWidth="1"/>
    <col min="14" max="14" width="0.875" style="1" customWidth="1"/>
    <col min="15" max="15" width="17.875" style="1" bestFit="1" customWidth="1"/>
    <col min="16" max="16" width="0.875" style="1" customWidth="1"/>
    <col min="17" max="17" width="17.625" style="1" bestFit="1" customWidth="1"/>
    <col min="18" max="18" width="0.875" style="1" customWidth="1"/>
    <col min="19" max="19" width="17.875" style="1" bestFit="1" customWidth="1"/>
    <col min="20" max="20" width="0.875" style="1" customWidth="1"/>
    <col min="21" max="21" width="11" style="49" bestFit="1" customWidth="1"/>
    <col min="22" max="16384" width="9" style="1"/>
  </cols>
  <sheetData>
    <row r="1" spans="1:21" s="14" customFormat="1" ht="36" x14ac:dyDescent="0.8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s="14" customFormat="1" ht="36" x14ac:dyDescent="0.8">
      <c r="A2" s="56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14" customFormat="1" ht="36" x14ac:dyDescent="0.8">
      <c r="A3" s="56" t="s">
        <v>115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5" spans="1:21" ht="21" x14ac:dyDescent="0.45">
      <c r="A5" s="58" t="s">
        <v>164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7" spans="1:21" ht="21" x14ac:dyDescent="0.45">
      <c r="C7" s="60" t="s">
        <v>41</v>
      </c>
      <c r="D7" s="61"/>
      <c r="E7" s="61"/>
      <c r="F7" s="61"/>
      <c r="G7" s="61"/>
      <c r="H7" s="61"/>
      <c r="I7" s="61"/>
      <c r="J7" s="61"/>
      <c r="K7" s="61"/>
      <c r="M7" s="60" t="s">
        <v>162</v>
      </c>
      <c r="N7" s="61"/>
      <c r="O7" s="61"/>
      <c r="P7" s="61"/>
      <c r="Q7" s="61"/>
      <c r="R7" s="61"/>
      <c r="S7" s="61"/>
      <c r="T7" s="61"/>
      <c r="U7" s="61"/>
    </row>
    <row r="8" spans="1:21" ht="42" x14ac:dyDescent="0.45">
      <c r="A8" s="2" t="s">
        <v>50</v>
      </c>
      <c r="C8" s="3" t="s">
        <v>40</v>
      </c>
      <c r="E8" s="3" t="s">
        <v>51</v>
      </c>
      <c r="G8" s="3" t="s">
        <v>52</v>
      </c>
      <c r="I8" s="3" t="s">
        <v>53</v>
      </c>
      <c r="K8" s="46" t="s">
        <v>54</v>
      </c>
      <c r="M8" s="3" t="s">
        <v>40</v>
      </c>
      <c r="O8" s="3" t="s">
        <v>51</v>
      </c>
      <c r="Q8" s="3" t="s">
        <v>52</v>
      </c>
      <c r="S8" s="3" t="s">
        <v>53</v>
      </c>
      <c r="U8" s="46" t="s">
        <v>54</v>
      </c>
    </row>
    <row r="9" spans="1:21" ht="21" x14ac:dyDescent="0.45">
      <c r="A9" s="11"/>
      <c r="C9" s="21"/>
      <c r="E9" s="26" t="s">
        <v>60</v>
      </c>
      <c r="G9" s="26" t="s">
        <v>60</v>
      </c>
      <c r="I9" s="26" t="s">
        <v>60</v>
      </c>
      <c r="K9" s="47"/>
      <c r="M9" s="26" t="s">
        <v>60</v>
      </c>
      <c r="O9" s="26" t="s">
        <v>60</v>
      </c>
      <c r="Q9" s="26" t="s">
        <v>60</v>
      </c>
      <c r="S9" s="26" t="s">
        <v>60</v>
      </c>
      <c r="U9" s="51"/>
    </row>
    <row r="10" spans="1:21" ht="18.75" x14ac:dyDescent="0.45">
      <c r="A10" s="13" t="s">
        <v>118</v>
      </c>
      <c r="C10" s="23">
        <v>0</v>
      </c>
      <c r="D10" s="23"/>
      <c r="E10" s="23">
        <v>5114668383</v>
      </c>
      <c r="F10" s="23"/>
      <c r="G10" s="23">
        <v>56645554</v>
      </c>
      <c r="H10" s="23"/>
      <c r="I10" s="23">
        <v>5171313937</v>
      </c>
      <c r="K10" s="35" t="s">
        <v>170</v>
      </c>
      <c r="M10" s="23">
        <v>0</v>
      </c>
      <c r="N10" s="23"/>
      <c r="O10" s="23">
        <v>6210204641</v>
      </c>
      <c r="P10" s="23"/>
      <c r="Q10" s="23">
        <v>56645554</v>
      </c>
      <c r="R10" s="23"/>
      <c r="S10" s="23">
        <v>6266850195</v>
      </c>
      <c r="U10" s="55">
        <v>6.7999999999999996E-3</v>
      </c>
    </row>
    <row r="11" spans="1:21" ht="18.75" x14ac:dyDescent="0.45">
      <c r="A11" s="13" t="s">
        <v>72</v>
      </c>
      <c r="C11" s="23">
        <v>0</v>
      </c>
      <c r="D11" s="23"/>
      <c r="E11" s="23">
        <v>16392724584</v>
      </c>
      <c r="F11" s="23"/>
      <c r="G11" s="23">
        <v>9529457339</v>
      </c>
      <c r="H11" s="23"/>
      <c r="I11" s="23">
        <v>25922181923</v>
      </c>
      <c r="K11" s="35" t="s">
        <v>171</v>
      </c>
      <c r="M11" s="23">
        <v>0</v>
      </c>
      <c r="N11" s="23"/>
      <c r="O11" s="23">
        <v>49293206508</v>
      </c>
      <c r="P11" s="23"/>
      <c r="Q11" s="23">
        <v>11780944542</v>
      </c>
      <c r="R11" s="23"/>
      <c r="S11" s="23">
        <v>61074151050</v>
      </c>
      <c r="U11" s="55">
        <v>6.6699999999999995E-2</v>
      </c>
    </row>
    <row r="12" spans="1:21" ht="18.75" x14ac:dyDescent="0.45">
      <c r="A12" s="13" t="s">
        <v>71</v>
      </c>
      <c r="C12" s="23">
        <v>0</v>
      </c>
      <c r="D12" s="23"/>
      <c r="E12" s="23">
        <v>477363133</v>
      </c>
      <c r="F12" s="23"/>
      <c r="G12" s="23">
        <v>116095949</v>
      </c>
      <c r="H12" s="23"/>
      <c r="I12" s="23">
        <v>593459082</v>
      </c>
      <c r="K12" s="35" t="s">
        <v>172</v>
      </c>
      <c r="M12" s="23">
        <v>0</v>
      </c>
      <c r="N12" s="23"/>
      <c r="O12" s="23">
        <v>723366999</v>
      </c>
      <c r="P12" s="23"/>
      <c r="Q12" s="23">
        <v>116095949</v>
      </c>
      <c r="R12" s="23"/>
      <c r="S12" s="23">
        <v>839462948</v>
      </c>
      <c r="U12" s="55">
        <v>8.9999999999999998E-4</v>
      </c>
    </row>
    <row r="13" spans="1:21" ht="18.75" x14ac:dyDescent="0.45">
      <c r="A13" s="13" t="s">
        <v>121</v>
      </c>
      <c r="C13" s="23">
        <v>0</v>
      </c>
      <c r="D13" s="23"/>
      <c r="E13" s="23">
        <v>3722563728</v>
      </c>
      <c r="F13" s="23"/>
      <c r="G13" s="23">
        <v>903756538</v>
      </c>
      <c r="H13" s="23"/>
      <c r="I13" s="23">
        <v>4626320266</v>
      </c>
      <c r="K13" s="35" t="s">
        <v>173</v>
      </c>
      <c r="M13" s="23">
        <v>0</v>
      </c>
      <c r="N13" s="23"/>
      <c r="O13" s="23">
        <v>3722563728</v>
      </c>
      <c r="P13" s="23"/>
      <c r="Q13" s="23">
        <v>903756538</v>
      </c>
      <c r="R13" s="23"/>
      <c r="S13" s="23">
        <v>4626320266</v>
      </c>
      <c r="U13" s="55">
        <v>5.1000000000000004E-3</v>
      </c>
    </row>
    <row r="14" spans="1:21" ht="18.75" x14ac:dyDescent="0.45">
      <c r="A14" s="13" t="s">
        <v>116</v>
      </c>
      <c r="C14" s="23">
        <v>0</v>
      </c>
      <c r="D14" s="23"/>
      <c r="E14" s="23">
        <v>-59506020487</v>
      </c>
      <c r="F14" s="23"/>
      <c r="G14" s="23">
        <v>2245152312</v>
      </c>
      <c r="H14" s="23"/>
      <c r="I14" s="23">
        <v>-57260868175</v>
      </c>
      <c r="K14" s="35" t="s">
        <v>174</v>
      </c>
      <c r="M14" s="23">
        <v>0</v>
      </c>
      <c r="N14" s="23"/>
      <c r="O14" s="23">
        <v>128131123473</v>
      </c>
      <c r="P14" s="23"/>
      <c r="Q14" s="23">
        <v>10013557300</v>
      </c>
      <c r="R14" s="23"/>
      <c r="S14" s="23">
        <v>138144680773</v>
      </c>
      <c r="U14" s="55">
        <v>0.151</v>
      </c>
    </row>
    <row r="15" spans="1:21" ht="18.75" x14ac:dyDescent="0.45">
      <c r="A15" s="13" t="s">
        <v>117</v>
      </c>
      <c r="C15" s="23">
        <v>0</v>
      </c>
      <c r="D15" s="23"/>
      <c r="E15" s="23">
        <v>7281776816</v>
      </c>
      <c r="F15" s="23"/>
      <c r="G15" s="23">
        <v>2915264124</v>
      </c>
      <c r="H15" s="23"/>
      <c r="I15" s="23">
        <v>10197040940</v>
      </c>
      <c r="K15" s="35" t="s">
        <v>175</v>
      </c>
      <c r="M15" s="23">
        <v>0</v>
      </c>
      <c r="N15" s="23"/>
      <c r="O15" s="23">
        <v>35872604758</v>
      </c>
      <c r="P15" s="23"/>
      <c r="Q15" s="23">
        <v>3782824507</v>
      </c>
      <c r="R15" s="23"/>
      <c r="S15" s="23">
        <v>39655429265</v>
      </c>
      <c r="U15" s="55">
        <v>4.3299999999999998E-2</v>
      </c>
    </row>
    <row r="16" spans="1:21" ht="18.75" x14ac:dyDescent="0.45">
      <c r="A16" s="13" t="s">
        <v>67</v>
      </c>
      <c r="C16" s="23">
        <v>0</v>
      </c>
      <c r="D16" s="23"/>
      <c r="E16" s="23">
        <v>-10108357670</v>
      </c>
      <c r="F16" s="23"/>
      <c r="G16" s="23">
        <v>6664726624</v>
      </c>
      <c r="H16" s="23"/>
      <c r="I16" s="23">
        <v>-3443631046</v>
      </c>
      <c r="K16" s="35" t="s">
        <v>176</v>
      </c>
      <c r="M16" s="23">
        <v>0</v>
      </c>
      <c r="N16" s="23"/>
      <c r="O16" s="23">
        <v>41587864910</v>
      </c>
      <c r="P16" s="23"/>
      <c r="Q16" s="23">
        <v>30010479573</v>
      </c>
      <c r="R16" s="23"/>
      <c r="S16" s="23">
        <v>71598344483</v>
      </c>
      <c r="U16" s="55">
        <v>7.8299999999999995E-2</v>
      </c>
    </row>
    <row r="17" spans="1:21" ht="18.75" x14ac:dyDescent="0.45">
      <c r="A17" s="13" t="s">
        <v>74</v>
      </c>
      <c r="C17" s="23">
        <v>0</v>
      </c>
      <c r="D17" s="23"/>
      <c r="E17" s="23">
        <v>-859529677</v>
      </c>
      <c r="F17" s="23"/>
      <c r="G17" s="23">
        <v>-2624362552</v>
      </c>
      <c r="H17" s="23"/>
      <c r="I17" s="23">
        <v>-3483892229</v>
      </c>
      <c r="K17" s="35" t="s">
        <v>177</v>
      </c>
      <c r="M17" s="23">
        <v>0</v>
      </c>
      <c r="N17" s="23"/>
      <c r="O17" s="23">
        <v>308757169</v>
      </c>
      <c r="P17" s="23"/>
      <c r="Q17" s="23">
        <v>994152026</v>
      </c>
      <c r="R17" s="23"/>
      <c r="S17" s="23">
        <v>1302909195</v>
      </c>
      <c r="U17" s="55">
        <v>1.4E-3</v>
      </c>
    </row>
    <row r="18" spans="1:21" ht="18.75" x14ac:dyDescent="0.45">
      <c r="A18" s="13" t="s">
        <v>73</v>
      </c>
      <c r="C18" s="23">
        <v>0</v>
      </c>
      <c r="D18" s="23"/>
      <c r="E18" s="23">
        <v>-127484191</v>
      </c>
      <c r="F18" s="23"/>
      <c r="G18" s="23">
        <v>-896815276</v>
      </c>
      <c r="H18" s="23"/>
      <c r="I18" s="23">
        <v>-1024299467</v>
      </c>
      <c r="K18" s="35" t="s">
        <v>178</v>
      </c>
      <c r="M18" s="23">
        <v>0</v>
      </c>
      <c r="N18" s="23"/>
      <c r="O18" s="23">
        <v>-114210790</v>
      </c>
      <c r="P18" s="23"/>
      <c r="Q18" s="23">
        <v>1430791518</v>
      </c>
      <c r="R18" s="23"/>
      <c r="S18" s="23">
        <v>1316580728</v>
      </c>
      <c r="U18" s="55">
        <v>1.4E-3</v>
      </c>
    </row>
    <row r="19" spans="1:21" ht="18.75" x14ac:dyDescent="0.45">
      <c r="A19" s="13" t="s">
        <v>120</v>
      </c>
      <c r="C19" s="23">
        <v>0</v>
      </c>
      <c r="D19" s="23"/>
      <c r="E19" s="23">
        <v>0</v>
      </c>
      <c r="F19" s="23"/>
      <c r="G19" s="23">
        <v>-95051122</v>
      </c>
      <c r="H19" s="23"/>
      <c r="I19" s="23">
        <v>-95051122</v>
      </c>
      <c r="K19" s="35" t="s">
        <v>179</v>
      </c>
      <c r="M19" s="23">
        <v>0</v>
      </c>
      <c r="N19" s="23"/>
      <c r="O19" s="23">
        <v>0</v>
      </c>
      <c r="P19" s="23"/>
      <c r="Q19" s="23">
        <v>-95051122</v>
      </c>
      <c r="R19" s="23"/>
      <c r="S19" s="23">
        <v>-95051122</v>
      </c>
      <c r="U19" s="55">
        <v>-1E-4</v>
      </c>
    </row>
    <row r="20" spans="1:21" ht="18.75" x14ac:dyDescent="0.45">
      <c r="A20" s="13" t="s">
        <v>76</v>
      </c>
      <c r="C20" s="23">
        <v>0</v>
      </c>
      <c r="D20" s="23"/>
      <c r="E20" s="23">
        <v>-13703146822</v>
      </c>
      <c r="F20" s="23"/>
      <c r="G20" s="23">
        <v>8447830603</v>
      </c>
      <c r="H20" s="23"/>
      <c r="I20" s="23">
        <v>-5255316219</v>
      </c>
      <c r="K20" s="35" t="s">
        <v>180</v>
      </c>
      <c r="M20" s="23">
        <v>0</v>
      </c>
      <c r="N20" s="23"/>
      <c r="O20" s="23">
        <v>-6192594412</v>
      </c>
      <c r="P20" s="23"/>
      <c r="Q20" s="23">
        <v>16575059604</v>
      </c>
      <c r="R20" s="23"/>
      <c r="S20" s="23">
        <v>10382465192</v>
      </c>
      <c r="U20" s="55">
        <v>1.1299999999999999E-2</v>
      </c>
    </row>
    <row r="21" spans="1:21" ht="18.75" x14ac:dyDescent="0.45">
      <c r="A21" s="13" t="s">
        <v>101</v>
      </c>
      <c r="C21" s="23">
        <v>0</v>
      </c>
      <c r="D21" s="23"/>
      <c r="E21" s="23">
        <v>0</v>
      </c>
      <c r="F21" s="23"/>
      <c r="G21" s="23">
        <v>724719776</v>
      </c>
      <c r="H21" s="23"/>
      <c r="I21" s="23">
        <v>724719776</v>
      </c>
      <c r="K21" s="35" t="s">
        <v>181</v>
      </c>
      <c r="M21" s="23">
        <v>0</v>
      </c>
      <c r="N21" s="23"/>
      <c r="O21" s="23">
        <v>0</v>
      </c>
      <c r="P21" s="23"/>
      <c r="Q21" s="23">
        <v>724719776</v>
      </c>
      <c r="R21" s="23"/>
      <c r="S21" s="23">
        <v>724719776</v>
      </c>
      <c r="U21" s="55">
        <v>8.0000000000000004E-4</v>
      </c>
    </row>
    <row r="22" spans="1:21" ht="18.75" x14ac:dyDescent="0.45">
      <c r="A22" s="13" t="s">
        <v>68</v>
      </c>
      <c r="C22" s="23">
        <v>0</v>
      </c>
      <c r="D22" s="23"/>
      <c r="E22" s="23">
        <v>98721937</v>
      </c>
      <c r="F22" s="23"/>
      <c r="G22" s="23">
        <v>6469186350</v>
      </c>
      <c r="H22" s="23"/>
      <c r="I22" s="23">
        <v>6567908287</v>
      </c>
      <c r="K22" s="35" t="s">
        <v>182</v>
      </c>
      <c r="M22" s="23">
        <v>0</v>
      </c>
      <c r="N22" s="23"/>
      <c r="O22" s="23">
        <v>302380262</v>
      </c>
      <c r="P22" s="23"/>
      <c r="Q22" s="23">
        <v>40683266134</v>
      </c>
      <c r="R22" s="23"/>
      <c r="S22" s="23">
        <v>40985646396</v>
      </c>
      <c r="U22" s="55">
        <v>4.48E-2</v>
      </c>
    </row>
    <row r="23" spans="1:21" ht="18.75" x14ac:dyDescent="0.45">
      <c r="A23" s="13" t="s">
        <v>69</v>
      </c>
      <c r="C23" s="23">
        <v>0</v>
      </c>
      <c r="D23" s="23"/>
      <c r="E23" s="23">
        <v>-228434675</v>
      </c>
      <c r="F23" s="23"/>
      <c r="G23" s="23">
        <v>1631159356</v>
      </c>
      <c r="H23" s="23"/>
      <c r="I23" s="23">
        <v>1402724681</v>
      </c>
      <c r="K23" s="35" t="s">
        <v>183</v>
      </c>
      <c r="M23" s="23">
        <v>0</v>
      </c>
      <c r="N23" s="23"/>
      <c r="O23" s="23">
        <v>-37315754</v>
      </c>
      <c r="P23" s="23"/>
      <c r="Q23" s="23">
        <v>4273957179</v>
      </c>
      <c r="R23" s="23"/>
      <c r="S23" s="23">
        <v>4236641425</v>
      </c>
      <c r="U23" s="55">
        <v>4.5999999999999999E-3</v>
      </c>
    </row>
    <row r="24" spans="1:21" ht="18.75" x14ac:dyDescent="0.45">
      <c r="A24" s="13" t="s">
        <v>70</v>
      </c>
      <c r="C24" s="23">
        <v>0</v>
      </c>
      <c r="D24" s="23"/>
      <c r="E24" s="23">
        <v>0</v>
      </c>
      <c r="F24" s="23"/>
      <c r="G24" s="23">
        <v>0</v>
      </c>
      <c r="H24" s="23"/>
      <c r="I24" s="23">
        <v>0</v>
      </c>
      <c r="K24" s="35" t="s">
        <v>119</v>
      </c>
      <c r="M24" s="23">
        <v>0</v>
      </c>
      <c r="N24" s="23"/>
      <c r="O24" s="23">
        <v>0</v>
      </c>
      <c r="P24" s="23"/>
      <c r="Q24" s="23">
        <v>498847216139</v>
      </c>
      <c r="R24" s="23"/>
      <c r="S24" s="23">
        <v>498847216139</v>
      </c>
      <c r="U24" s="55">
        <v>0.54520000000000002</v>
      </c>
    </row>
    <row r="25" spans="1:21" ht="18.75" x14ac:dyDescent="0.45">
      <c r="A25" s="13" t="s">
        <v>161</v>
      </c>
      <c r="C25" s="23">
        <v>0</v>
      </c>
      <c r="D25" s="23"/>
      <c r="E25" s="23">
        <v>0</v>
      </c>
      <c r="F25" s="23"/>
      <c r="G25" s="23">
        <v>0</v>
      </c>
      <c r="H25" s="23"/>
      <c r="I25" s="23">
        <v>0</v>
      </c>
      <c r="K25" s="35" t="s">
        <v>119</v>
      </c>
      <c r="M25" s="23">
        <v>0</v>
      </c>
      <c r="N25" s="23"/>
      <c r="O25" s="23">
        <v>0</v>
      </c>
      <c r="P25" s="23"/>
      <c r="Q25" s="23">
        <v>220516739</v>
      </c>
      <c r="R25" s="23"/>
      <c r="S25" s="23">
        <v>220516739</v>
      </c>
      <c r="U25" s="55">
        <v>2.0000000000000001E-4</v>
      </c>
    </row>
    <row r="26" spans="1:21" ht="18.75" x14ac:dyDescent="0.45">
      <c r="A26" s="13" t="s">
        <v>75</v>
      </c>
      <c r="C26" s="23">
        <v>0</v>
      </c>
      <c r="D26" s="23"/>
      <c r="E26" s="23">
        <v>7384251676</v>
      </c>
      <c r="F26" s="23"/>
      <c r="G26" s="23">
        <v>0</v>
      </c>
      <c r="H26" s="23"/>
      <c r="I26" s="23">
        <v>7384251676</v>
      </c>
      <c r="K26" s="35" t="s">
        <v>184</v>
      </c>
      <c r="M26" s="23">
        <v>0</v>
      </c>
      <c r="N26" s="23"/>
      <c r="O26" s="23">
        <v>14105472855</v>
      </c>
      <c r="P26" s="23"/>
      <c r="Q26" s="23">
        <v>2406944193</v>
      </c>
      <c r="R26" s="23"/>
      <c r="S26" s="23">
        <v>16512417048</v>
      </c>
      <c r="U26" s="55">
        <v>1.7999999999999999E-2</v>
      </c>
    </row>
    <row r="27" spans="1:21" ht="18.75" x14ac:dyDescent="0.45">
      <c r="A27" s="13" t="s">
        <v>97</v>
      </c>
      <c r="C27" s="23">
        <v>0</v>
      </c>
      <c r="D27" s="23"/>
      <c r="E27" s="23">
        <v>2007813465</v>
      </c>
      <c r="F27" s="23"/>
      <c r="G27" s="23">
        <v>0</v>
      </c>
      <c r="H27" s="23"/>
      <c r="I27" s="23">
        <v>2007813465</v>
      </c>
      <c r="K27" s="35" t="s">
        <v>185</v>
      </c>
      <c r="M27" s="23">
        <v>0</v>
      </c>
      <c r="N27" s="23"/>
      <c r="O27" s="23">
        <v>3591411829</v>
      </c>
      <c r="P27" s="23"/>
      <c r="Q27" s="23">
        <v>1138505230</v>
      </c>
      <c r="R27" s="23"/>
      <c r="S27" s="23">
        <v>4729917059</v>
      </c>
      <c r="U27" s="55">
        <v>5.1999999999999998E-3</v>
      </c>
    </row>
    <row r="28" spans="1:21" ht="19.5" thickBot="1" x14ac:dyDescent="0.5">
      <c r="A28" s="20"/>
      <c r="C28" s="24">
        <v>0</v>
      </c>
      <c r="D28" s="16"/>
      <c r="E28" s="24">
        <f>SUM(E10:E27)</f>
        <v>-42053089800</v>
      </c>
      <c r="F28" s="5"/>
      <c r="G28" s="24">
        <f>SUM(G10:G27)</f>
        <v>36087765575</v>
      </c>
      <c r="H28" s="5"/>
      <c r="I28" s="45">
        <f>SUM(I10:I27)</f>
        <v>-5965324225</v>
      </c>
      <c r="J28" s="5"/>
      <c r="K28" s="50">
        <f>SUM(K10:K27)</f>
        <v>0</v>
      </c>
      <c r="L28" s="5"/>
      <c r="M28" s="31">
        <f>SUM(M10:M27)</f>
        <v>0</v>
      </c>
      <c r="N28" s="5"/>
      <c r="O28" s="31">
        <f>SUM(O10:O27)</f>
        <v>277504836176</v>
      </c>
      <c r="P28" s="5"/>
      <c r="Q28" s="31">
        <f>SUM(Q10:Q27)</f>
        <v>623864381379</v>
      </c>
      <c r="R28" s="5"/>
      <c r="S28" s="31">
        <f>SUM(S10:S27)</f>
        <v>901369217555</v>
      </c>
      <c r="T28" s="5"/>
      <c r="U28" s="52">
        <f>SUM(U10:U27)</f>
        <v>0.9849</v>
      </c>
    </row>
    <row r="29" spans="1:21" ht="19.5" thickTop="1" x14ac:dyDescent="0.45">
      <c r="C29" s="5"/>
      <c r="D29" s="16"/>
      <c r="E29" s="5"/>
      <c r="F29" s="16"/>
      <c r="G29" s="8"/>
      <c r="H29" s="16"/>
      <c r="I29" s="5"/>
      <c r="J29" s="16"/>
      <c r="K29" s="48"/>
      <c r="L29" s="16"/>
      <c r="M29" s="8"/>
      <c r="N29" s="16"/>
      <c r="O29" s="8"/>
      <c r="P29" s="16"/>
      <c r="Q29" s="8"/>
      <c r="R29" s="16"/>
      <c r="S29" s="8"/>
      <c r="T29" s="16"/>
      <c r="U29" s="48"/>
    </row>
  </sheetData>
  <mergeCells count="6">
    <mergeCell ref="A1:U1"/>
    <mergeCell ref="A2:U2"/>
    <mergeCell ref="A3:U3"/>
    <mergeCell ref="A5:U5"/>
    <mergeCell ref="C7:K7"/>
    <mergeCell ref="M7:U7"/>
  </mergeCells>
  <printOptions horizontalCentered="1"/>
  <pageMargins left="0.118110236220472" right="0.118110236220472" top="0.15748031496063" bottom="0.55208333333333337" header="0" footer="0"/>
  <pageSetup paperSize="9" scale="73" firstPageNumber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0</vt:lpstr>
      <vt:lpstr>1</vt:lpstr>
      <vt:lpstr>2</vt:lpstr>
      <vt:lpstr>3</vt:lpstr>
      <vt:lpstr>4</vt:lpstr>
      <vt:lpstr>6</vt:lpstr>
      <vt:lpstr>7</vt:lpstr>
      <vt:lpstr>8</vt:lpstr>
      <vt:lpstr>9</vt:lpstr>
      <vt:lpstr>10</vt:lpstr>
      <vt:lpstr>11</vt:lpstr>
      <vt:lpstr>12</vt:lpstr>
      <vt:lpstr>'0'!Print_Area</vt:lpstr>
      <vt:lpstr>'10'!Print_Area</vt:lpstr>
      <vt:lpstr>'12'!Print_Area</vt:lpstr>
      <vt:lpstr>'2'!Print_Area</vt:lpstr>
      <vt:lpstr>'3'!Print_Area</vt:lpstr>
      <vt:lpstr>'4'!Print_Area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'3'!Print_Titles</vt:lpstr>
      <vt:lpstr>'4'!Print_Titles</vt:lpstr>
      <vt:lpstr>'6'!Print_Titles</vt:lpstr>
      <vt:lpstr>'7'!Print_Titles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K.Ardalan</cp:lastModifiedBy>
  <cp:lastPrinted>2023-05-31T06:04:20Z</cp:lastPrinted>
  <dcterms:created xsi:type="dcterms:W3CDTF">2022-10-24T08:27:44Z</dcterms:created>
  <dcterms:modified xsi:type="dcterms:W3CDTF">2023-05-31T06:18:07Z</dcterms:modified>
</cp:coreProperties>
</file>